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pexfKou0j/f1lVl202yCy1Nwq5SiVQmYan/gp7n75MCGAq8N08ZXzpq+qKa1S4qG5zi4NMjDAXRu9zpaWcHduw==" workbookSaltValue="9lQkHMZNQ4+GUCLY08tFd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<sst xmlns="http://schemas.openxmlformats.org/spreadsheetml/2006/main" count="233" uniqueCount="115">
  <si>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</si>
  <si>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</si>
  <si>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</si>
  <si>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</si>
  <si>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</si>
  <si>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</si>
  <si>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</si>
  <si>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</si>
  <si>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</si>
  <si>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</si>
  <si>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</si>
  <si>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</si>
  <si>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</si>
  <si>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</si>
  <si>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</si>
  <si>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</si>
  <si>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</si>
  <si>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</si>
  <si>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</si>
  <si>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</si>
  <si>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</si>
  <si>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</si>
  <si>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</si>
  <si>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</si>
  <si>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</si>
  <si>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</si>
  <si>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</si>
  <si>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</si>
  <si>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</si>
  <si>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</si>
  <si>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</si>
  <si>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</si>
  <si>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</si>
  <si>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</si>
  <si>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</si>
  <si>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</si>
  <si>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</si>
  <si>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</si>
  <si>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</si>
  <si>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</si>
  <si>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</si>
  <si>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</si>
  <si>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</si>
  <si>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</si>
  <si>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</si>
  <si>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</si>
  <si>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</si>
  <si>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</si>
  <si>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</si>
  <si>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</si>
  <si>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</si>
  <si>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</si>
  <si>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</si>
  <si>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</si>
  <si>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</si>
  <si>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</si>
  <si>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</si>
  <si>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</si>
  <si>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</si>
  <si>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</si>
  <si>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</si>
  <si>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</si>
  <si>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</si>
  <si>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</si>
  <si>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</si>
  <si>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</si>
  <si>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</si>
  <si>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</si>
  <si>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</si>
  <si>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</si>
  <si>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</si>
  <si>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</si>
  <si>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</si>
  <si>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</si>
  <si>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</si>
  <si>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</si>
  <si>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</si>
  <si>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</si>
  <si>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</si>
  <si>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</si>
  <si>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</si>
  <si>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</si>
  <si>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</si>
  <si>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</si>
  <si>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</si>
  <si>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</si>
  <si>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</si>
  <si>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</si>
  <si>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</si>
  <si>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</si>
  <si>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</si>
  <si>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</si>
  <si>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</si>
  <si>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</si>
  <si>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</si>
  <si>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</si>
  <si>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</si>
  <si>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</si>
  <si>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</si>
  <si>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沼田市</t>
  </si>
  <si>
    <t>法非適用</t>
  </si>
  <si>
    <t>下水道事業</t>
  </si>
  <si>
    <t>公共下水道</t>
  </si>
  <si>
    <t>Cc1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</si>
  <si>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</si>
  <si>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</si>
  <si>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</si>
  <si>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</si>
  <si>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</si>
  <si>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</si>
  <si>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</si>
  <si>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</si>
  <si>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①収益的収支比率については、人件費の上昇により前年度比で悪化したが、近年は改善傾向にある。しかしながら、80％台前半での推移であり、依然として低調である。
④企業債残高対事業規模比率については、地方債現在高の減少により改善傾向にあり、類似団体と比較しても低くなっている。
⑤経費回収率については、汚水処理費用の減少により改善傾向にあるものの、類似団体と比較して低調であり、使用料確保に努める必要がある。
⑥汚水処理原価については、年間有収水量の減少により前年度比で悪化したが、近年は汚水処理　費用の減少により改善傾向にある。
⑧水洗化率については、前々年度に算出方法を一部見直したため大幅に減少したが、実態に近い数値として上昇傾向にある。しかしながら、類似団体の比較では低水準であり、引き続き未接　続者に対して接続要請を行う必要がある。</t>
    <phoneticPr fontId="4"/>
  </si>
  <si>
    <t xml:space="preserve"> 管渠改善については未着手となっているが、築造から40年近く経過するものも一部存在するため、緊急性や優先度を考慮した施設の更新、修繕計画を検討する時期に来ている。老朽化対策については、建設費と維持管理費のバランスを考慮して進める必要がある。</t>
    <phoneticPr fontId="4"/>
  </si>
  <si>
    <t xml:space="preserve"> 経営指標数値については、改善傾向にあるものの、類似団体との比較で低調な項目が多い。これは、企業債の償還等に対する一般会計繰入金への依存度が高く、また、汚水処理費用の効率化が不十分であることに起因している。そのため、維持管理費を中心としたより一層の費用削減を図る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</si>
</sst>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09-4EB0-8809-6BA0041F7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47200"/>
        <c:axId val="4015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0.09</c:v>
                </c:pt>
                <c:pt idx="2">
                  <c:v>0.19</c:v>
                </c:pt>
                <c:pt idx="3">
                  <c:v>0.23</c:v>
                </c:pt>
                <c:pt idx="4">
                  <c:v>0.21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09-4EB0-8809-6BA0041F7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47200"/>
        <c:axId val="40157568"/>
      </c:lineChart>
      <c:dateAx>
        <c:axId val="40147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157568"/>
        <c:crosses val="autoZero"/>
        <c:auto val="1"/>
        <c:lblOffset val="100"/>
        <c:baseTimeUnit val="years"/>
      </c:dateAx>
      <c:valAx>
        <c:axId val="4015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147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6D-460A-BB90-0519CFF4A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86176"/>
        <c:axId val="4079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64.23</c:v>
                </c:pt>
                <c:pt idx="1">
                  <c:v>59.4</c:v>
                </c:pt>
                <c:pt idx="2">
                  <c:v>59.35</c:v>
                </c:pt>
                <c:pt idx="3">
                  <c:v>58.4</c:v>
                </c:pt>
                <c:pt idx="4">
                  <c:v>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6D-460A-BB90-0519CFF4A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86176"/>
        <c:axId val="40792448"/>
      </c:lineChart>
      <c:dateAx>
        <c:axId val="40786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792448"/>
        <c:crosses val="autoZero"/>
        <c:auto val="1"/>
        <c:lblOffset val="100"/>
        <c:baseTimeUnit val="years"/>
      </c:dateAx>
      <c:valAx>
        <c:axId val="4079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786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89.57</c:v>
                </c:pt>
                <c:pt idx="1">
                  <c:v>89.83</c:v>
                </c:pt>
                <c:pt idx="2">
                  <c:v>82.16</c:v>
                </c:pt>
                <c:pt idx="3">
                  <c:v>84.68</c:v>
                </c:pt>
                <c:pt idx="4">
                  <c:v>86.68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A4-4E34-8864-EA4DF1FB6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80192"/>
        <c:axId val="4188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90.22</c:v>
                </c:pt>
                <c:pt idx="1">
                  <c:v>89.81</c:v>
                </c:pt>
                <c:pt idx="2">
                  <c:v>89.88</c:v>
                </c:pt>
                <c:pt idx="3">
                  <c:v>89.68</c:v>
                </c:pt>
                <c:pt idx="4">
                  <c:v>89.79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A4-4E34-8864-EA4DF1FB6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0192"/>
        <c:axId val="41882368"/>
      </c:lineChart>
      <c:dateAx>
        <c:axId val="41880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82368"/>
        <c:crosses val="autoZero"/>
        <c:auto val="1"/>
        <c:lblOffset val="100"/>
        <c:baseTimeUnit val="years"/>
      </c:dateAx>
      <c:valAx>
        <c:axId val="4188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880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81.22</c:v>
                </c:pt>
                <c:pt idx="1">
                  <c:v>74.400000000000006</c:v>
                </c:pt>
                <c:pt idx="2">
                  <c:v>82.97</c:v>
                </c:pt>
                <c:pt idx="3">
                  <c:v>84.46</c:v>
                </c:pt>
                <c:pt idx="4">
                  <c:v>84.16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8-4DD9-8488-389D34B7D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15520"/>
        <c:axId val="4032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8-4DD9-8488-389D34B7D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5520"/>
        <c:axId val="40325888"/>
      </c:lineChart>
      <c:dateAx>
        <c:axId val="40315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325888"/>
        <c:crosses val="autoZero"/>
        <c:auto val="1"/>
        <c:lblOffset val="100"/>
        <c:baseTimeUnit val="years"/>
      </c:dateAx>
      <c:valAx>
        <c:axId val="4032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315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5A-4E23-ACE0-109935D9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48672"/>
        <c:axId val="4064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5A-4E23-ACE0-109935D9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8672"/>
        <c:axId val="40645760"/>
      </c:lineChart>
      <c:dateAx>
        <c:axId val="4034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645760"/>
        <c:crosses val="autoZero"/>
        <c:auto val="1"/>
        <c:lblOffset val="100"/>
        <c:baseTimeUnit val="years"/>
      </c:dateAx>
      <c:valAx>
        <c:axId val="4064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34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DE-4AC8-9F67-670E6C36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70336"/>
        <c:axId val="4067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DE-4AC8-9F67-670E6C36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70336"/>
        <c:axId val="40672256"/>
      </c:lineChart>
      <c:dateAx>
        <c:axId val="4067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672256"/>
        <c:crosses val="autoZero"/>
        <c:auto val="1"/>
        <c:lblOffset val="100"/>
        <c:baseTimeUnit val="years"/>
      </c:dateAx>
      <c:valAx>
        <c:axId val="4067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67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54-4056-9564-00EBE0DA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62592"/>
        <c:axId val="4046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54-4056-9564-00EBE0DA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62592"/>
        <c:axId val="40464768"/>
      </c:lineChart>
      <c:dateAx>
        <c:axId val="4046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464768"/>
        <c:crosses val="autoZero"/>
        <c:auto val="1"/>
        <c:lblOffset val="100"/>
        <c:baseTimeUnit val="years"/>
      </c:dateAx>
      <c:valAx>
        <c:axId val="4046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46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25-4036-B2A6-EF6D5B201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90112"/>
        <c:axId val="4049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25-4036-B2A6-EF6D5B201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0112"/>
        <c:axId val="40492032"/>
      </c:lineChart>
      <c:dateAx>
        <c:axId val="4049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492032"/>
        <c:crosses val="autoZero"/>
        <c:auto val="1"/>
        <c:lblOffset val="100"/>
        <c:baseTimeUnit val="years"/>
      </c:dateAx>
      <c:valAx>
        <c:axId val="4049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49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669.18</c:v>
                </c:pt>
                <c:pt idx="1">
                  <c:v>865.19</c:v>
                </c:pt>
                <c:pt idx="2">
                  <c:v>673.08</c:v>
                </c:pt>
                <c:pt idx="3">
                  <c:v>584.08000000000004</c:v>
                </c:pt>
                <c:pt idx="4">
                  <c:v>471.34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26-4B9E-BF49-232D235A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43360"/>
        <c:axId val="4054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721.06</c:v>
                </c:pt>
                <c:pt idx="1">
                  <c:v>862.87</c:v>
                </c:pt>
                <c:pt idx="2">
                  <c:v>716.96</c:v>
                </c:pt>
                <c:pt idx="3">
                  <c:v>799.11</c:v>
                </c:pt>
                <c:pt idx="4">
                  <c:v>768.62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26-4B9E-BF49-232D235A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43360"/>
        <c:axId val="40545280"/>
      </c:lineChart>
      <c:dateAx>
        <c:axId val="4054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545280"/>
        <c:crosses val="autoZero"/>
        <c:auto val="1"/>
        <c:lblOffset val="100"/>
        <c:baseTimeUnit val="years"/>
      </c:dateAx>
      <c:valAx>
        <c:axId val="4054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543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74.83</c:v>
                </c:pt>
                <c:pt idx="1">
                  <c:v>60.54</c:v>
                </c:pt>
                <c:pt idx="2">
                  <c:v>74.83</c:v>
                </c:pt>
                <c:pt idx="3">
                  <c:v>82.12</c:v>
                </c:pt>
                <c:pt idx="4">
                  <c:v>82.64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E2-4F49-AE7E-07B8BD651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15776"/>
        <c:axId val="40717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85.39</c:v>
                </c:pt>
                <c:pt idx="2">
                  <c:v>88.09</c:v>
                </c:pt>
                <c:pt idx="3">
                  <c:v>87.69</c:v>
                </c:pt>
                <c:pt idx="4">
                  <c:v>88.06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E2-4F49-AE7E-07B8BD651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15776"/>
        <c:axId val="40717696"/>
      </c:lineChart>
      <c:dateAx>
        <c:axId val="40715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717696"/>
        <c:crosses val="autoZero"/>
        <c:auto val="1"/>
        <c:lblOffset val="100"/>
        <c:baseTimeUnit val="years"/>
      </c:dateAx>
      <c:valAx>
        <c:axId val="40717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715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199.21</c:v>
                </c:pt>
                <c:pt idx="1">
                  <c:v>248.13</c:v>
                </c:pt>
                <c:pt idx="2">
                  <c:v>200.32</c:v>
                </c:pt>
                <c:pt idx="3">
                  <c:v>179.73</c:v>
                </c:pt>
                <c:pt idx="4">
                  <c:v>179.89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C6-4916-8BF8-B9480371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53024"/>
        <c:axId val="4075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188.14</c:v>
                </c:pt>
                <c:pt idx="1">
                  <c:v>188.79</c:v>
                </c:pt>
                <c:pt idx="2">
                  <c:v>181.8</c:v>
                </c:pt>
                <c:pt idx="3">
                  <c:v>180.07</c:v>
                </c:pt>
                <c:pt idx="4">
                  <c:v>179.32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C6-4916-8BF8-B9480371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53024"/>
        <c:axId val="40755200"/>
      </c:lineChart>
      <c:dateAx>
        <c:axId val="4075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755200"/>
        <c:crosses val="autoZero"/>
        <c:auto val="1"/>
        <c:lblOffset val="100"/>
        <c:baseTimeUnit val="years"/>
      </c:dateAx>
      <c:valAx>
        <c:axId val="4075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75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群馬県　沼田市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Cc1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48170</v>
      </c>
      <c r="AM8" s="50"/>
      <c r="AN8" s="50"/>
      <c r="AO8" s="50"/>
      <c r="AP8" s="50"/>
      <c r="AQ8" s="50"/>
      <c r="AR8" s="50"/>
      <c r="AS8" s="50"/>
      <c r="AT8" s="45">
        <f>データ!T6</f>
        <v>443.46</v>
      </c>
      <c r="AU8" s="45"/>
      <c r="AV8" s="45"/>
      <c r="AW8" s="45"/>
      <c r="AX8" s="45"/>
      <c r="AY8" s="45"/>
      <c r="AZ8" s="45"/>
      <c r="BA8" s="45"/>
      <c r="BB8" s="45">
        <f>データ!U6</f>
        <v>108.62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46.25</v>
      </c>
      <c r="Q10" s="45"/>
      <c r="R10" s="45"/>
      <c r="S10" s="45"/>
      <c r="T10" s="45"/>
      <c r="U10" s="45"/>
      <c r="V10" s="45"/>
      <c r="W10" s="45">
        <f>データ!Q6</f>
        <v>75.430000000000007</v>
      </c>
      <c r="X10" s="45"/>
      <c r="Y10" s="45"/>
      <c r="Z10" s="45"/>
      <c r="AA10" s="45"/>
      <c r="AB10" s="45"/>
      <c r="AC10" s="45"/>
      <c r="AD10" s="50">
        <f>データ!R6</f>
        <v>2730</v>
      </c>
      <c r="AE10" s="50"/>
      <c r="AF10" s="50"/>
      <c r="AG10" s="50"/>
      <c r="AH10" s="50"/>
      <c r="AI10" s="50"/>
      <c r="AJ10" s="50"/>
      <c r="AK10" s="2"/>
      <c r="AL10" s="50">
        <f>データ!V6</f>
        <v>22139</v>
      </c>
      <c r="AM10" s="50"/>
      <c r="AN10" s="50"/>
      <c r="AO10" s="50"/>
      <c r="AP10" s="50"/>
      <c r="AQ10" s="50"/>
      <c r="AR10" s="50"/>
      <c r="AS10" s="50"/>
      <c r="AT10" s="45">
        <f>データ!W6</f>
        <v>6.12</v>
      </c>
      <c r="AU10" s="45"/>
      <c r="AV10" s="45"/>
      <c r="AW10" s="45"/>
      <c r="AX10" s="45"/>
      <c r="AY10" s="45"/>
      <c r="AZ10" s="45"/>
      <c r="BA10" s="45"/>
      <c r="BB10" s="45">
        <f>データ!X6</f>
        <v>3617.48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112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113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114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【682.78】</v>
      </c>
      <c r="I86" s="26" t="str">
        <f>データ!CA6</f>
        <v>【100.91】</v>
      </c>
      <c r="J86" s="26" t="str">
        <f>データ!CL6</f>
        <v>【136.86】</v>
      </c>
      <c r="K86" s="26" t="str">
        <f>データ!CW6</f>
        <v>【58.98】</v>
      </c>
      <c r="L86" s="26" t="str">
        <f>データ!DH6</f>
        <v>【95.20】</v>
      </c>
      <c r="M86" s="26" t="s">
        <v>43</v>
      </c>
      <c r="N86" s="26" t="s">
        <v>45</v>
      </c>
      <c r="O86" s="26" t="str">
        <f>データ!EO6</f>
        <v>【0.23】</v>
      </c>
    </row>
  </sheetData>
  <sheetProtection algorithmName="SHA-512" hashValue="JxAU6NIWCWTHYiXxtwCkKW2j90w5VIY3h9yPTG7oFZgHmwx6Pc9IcPjeX8YoThMdvtDxUygghE1ufuwaUPMTsQ==" saltValue="V+Y/i6VTRyq/vC9ZQpojR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6" t="s">
        <v>55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60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2018</v>
      </c>
      <c r="C6" s="33">
        <f t="shared" ref="C6:X6" si="3">C7</f>
        <v>102067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群馬県　沼田市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46.25</v>
      </c>
      <c r="Q6" s="34">
        <f t="shared" si="3"/>
        <v>75.430000000000007</v>
      </c>
      <c r="R6" s="34">
        <f t="shared" si="3"/>
        <v>2730</v>
      </c>
      <c r="S6" s="34">
        <f t="shared" si="3"/>
        <v>48170</v>
      </c>
      <c r="T6" s="34">
        <f t="shared" si="3"/>
        <v>443.46</v>
      </c>
      <c r="U6" s="34">
        <f t="shared" si="3"/>
        <v>108.62</v>
      </c>
      <c r="V6" s="34">
        <f t="shared" si="3"/>
        <v>22139</v>
      </c>
      <c r="W6" s="34">
        <f t="shared" si="3"/>
        <v>6.12</v>
      </c>
      <c r="X6" s="34">
        <f t="shared" si="3"/>
        <v>3617.48</v>
      </c>
      <c r="Y6" s="35">
        <f>IF(Y7="",NA(),Y7)</f>
        <v>81.22</v>
      </c>
      <c r="Z6" s="35">
        <f t="shared" ref="Z6:AH6" si="4">IF(Z7="",NA(),Z7)</f>
        <v>74.400000000000006</v>
      </c>
      <c r="AA6" s="35">
        <f t="shared" si="4"/>
        <v>82.97</v>
      </c>
      <c r="AB6" s="35">
        <f t="shared" si="4"/>
        <v>84.46</v>
      </c>
      <c r="AC6" s="35">
        <f t="shared" si="4"/>
        <v>84.16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669.18</v>
      </c>
      <c r="BG6" s="35">
        <f t="shared" ref="BG6:BO6" si="7">IF(BG7="",NA(),BG7)</f>
        <v>865.19</v>
      </c>
      <c r="BH6" s="35">
        <f t="shared" si="7"/>
        <v>673.08</v>
      </c>
      <c r="BI6" s="35">
        <f t="shared" si="7"/>
        <v>584.08000000000004</v>
      </c>
      <c r="BJ6" s="35">
        <f t="shared" si="7"/>
        <v>471.34</v>
      </c>
      <c r="BK6" s="35">
        <f t="shared" si="7"/>
        <v>721.06</v>
      </c>
      <c r="BL6" s="35">
        <f t="shared" si="7"/>
        <v>862.87</v>
      </c>
      <c r="BM6" s="35">
        <f t="shared" si="7"/>
        <v>716.96</v>
      </c>
      <c r="BN6" s="35">
        <f t="shared" si="7"/>
        <v>799.11</v>
      </c>
      <c r="BO6" s="35">
        <f t="shared" si="7"/>
        <v>768.62</v>
      </c>
      <c r="BP6" s="34" t="str">
        <f>IF(BP7="","",IF(BP7="-","【-】","【"&amp;SUBSTITUTE(TEXT(BP7,"#,##0.00"),"-","△")&amp;"】"))</f>
        <v>【682.78】</v>
      </c>
      <c r="BQ6" s="35">
        <f>IF(BQ7="",NA(),BQ7)</f>
        <v>74.83</v>
      </c>
      <c r="BR6" s="35">
        <f t="shared" ref="BR6:BZ6" si="8">IF(BR7="",NA(),BR7)</f>
        <v>60.54</v>
      </c>
      <c r="BS6" s="35">
        <f t="shared" si="8"/>
        <v>74.83</v>
      </c>
      <c r="BT6" s="35">
        <f t="shared" si="8"/>
        <v>82.12</v>
      </c>
      <c r="BU6" s="35">
        <f t="shared" si="8"/>
        <v>82.64</v>
      </c>
      <c r="BV6" s="35">
        <f t="shared" si="8"/>
        <v>84.86</v>
      </c>
      <c r="BW6" s="35">
        <f t="shared" si="8"/>
        <v>85.39</v>
      </c>
      <c r="BX6" s="35">
        <f t="shared" si="8"/>
        <v>88.09</v>
      </c>
      <c r="BY6" s="35">
        <f t="shared" si="8"/>
        <v>87.69</v>
      </c>
      <c r="BZ6" s="35">
        <f t="shared" si="8"/>
        <v>88.06</v>
      </c>
      <c r="CA6" s="34" t="str">
        <f>IF(CA7="","",IF(CA7="-","【-】","【"&amp;SUBSTITUTE(TEXT(CA7,"#,##0.00"),"-","△")&amp;"】"))</f>
        <v>【100.91】</v>
      </c>
      <c r="CB6" s="35">
        <f>IF(CB7="",NA(),CB7)</f>
        <v>199.21</v>
      </c>
      <c r="CC6" s="35">
        <f t="shared" ref="CC6:CK6" si="9">IF(CC7="",NA(),CC7)</f>
        <v>248.13</v>
      </c>
      <c r="CD6" s="35">
        <f t="shared" si="9"/>
        <v>200.32</v>
      </c>
      <c r="CE6" s="35">
        <f t="shared" si="9"/>
        <v>179.73</v>
      </c>
      <c r="CF6" s="35">
        <f t="shared" si="9"/>
        <v>179.89</v>
      </c>
      <c r="CG6" s="35">
        <f t="shared" si="9"/>
        <v>188.14</v>
      </c>
      <c r="CH6" s="35">
        <f t="shared" si="9"/>
        <v>188.79</v>
      </c>
      <c r="CI6" s="35">
        <f t="shared" si="9"/>
        <v>181.8</v>
      </c>
      <c r="CJ6" s="35">
        <f t="shared" si="9"/>
        <v>180.07</v>
      </c>
      <c r="CK6" s="35">
        <f t="shared" si="9"/>
        <v>179.32</v>
      </c>
      <c r="CL6" s="34" t="str">
        <f>IF(CL7="","",IF(CL7="-","【-】","【"&amp;SUBSTITUTE(TEXT(CL7,"#,##0.00"),"-","△")&amp;"】"))</f>
        <v>【136.86】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64.23</v>
      </c>
      <c r="CS6" s="35">
        <f t="shared" si="10"/>
        <v>59.4</v>
      </c>
      <c r="CT6" s="35">
        <f t="shared" si="10"/>
        <v>59.35</v>
      </c>
      <c r="CU6" s="35">
        <f t="shared" si="10"/>
        <v>58.4</v>
      </c>
      <c r="CV6" s="35">
        <f t="shared" si="10"/>
        <v>58</v>
      </c>
      <c r="CW6" s="34" t="str">
        <f>IF(CW7="","",IF(CW7="-","【-】","【"&amp;SUBSTITUTE(TEXT(CW7,"#,##0.00"),"-","△")&amp;"】"))</f>
        <v>【58.98】</v>
      </c>
      <c r="CX6" s="35">
        <f>IF(CX7="",NA(),CX7)</f>
        <v>89.57</v>
      </c>
      <c r="CY6" s="35">
        <f t="shared" ref="CY6:DG6" si="11">IF(CY7="",NA(),CY7)</f>
        <v>89.83</v>
      </c>
      <c r="CZ6" s="35">
        <f t="shared" si="11"/>
        <v>82.16</v>
      </c>
      <c r="DA6" s="35">
        <f t="shared" si="11"/>
        <v>84.68</v>
      </c>
      <c r="DB6" s="35">
        <f t="shared" si="11"/>
        <v>86.68</v>
      </c>
      <c r="DC6" s="35">
        <f t="shared" si="11"/>
        <v>90.22</v>
      </c>
      <c r="DD6" s="35">
        <f t="shared" si="11"/>
        <v>89.81</v>
      </c>
      <c r="DE6" s="35">
        <f t="shared" si="11"/>
        <v>89.88</v>
      </c>
      <c r="DF6" s="35">
        <f t="shared" si="11"/>
        <v>89.68</v>
      </c>
      <c r="DG6" s="35">
        <f t="shared" si="11"/>
        <v>89.79</v>
      </c>
      <c r="DH6" s="34" t="str">
        <f>IF(DH7="","",IF(DH7="-","【-】","【"&amp;SUBSTITUTE(TEXT(DH7,"#,##0.00"),"-","△")&amp;"】"))</f>
        <v>【95.20】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0.11</v>
      </c>
      <c r="EK6" s="35">
        <f t="shared" si="14"/>
        <v>0.09</v>
      </c>
      <c r="EL6" s="35">
        <f t="shared" si="14"/>
        <v>0.19</v>
      </c>
      <c r="EM6" s="35">
        <f t="shared" si="14"/>
        <v>0.23</v>
      </c>
      <c r="EN6" s="35">
        <f t="shared" si="14"/>
        <v>0.21</v>
      </c>
      <c r="EO6" s="34" t="str">
        <f>IF(EO7="","",IF(EO7="-","【-】","【"&amp;SUBSTITUTE(TEXT(EO7,"#,##0.00"),"-","△")&amp;"】"))</f>
        <v>【0.23】</v>
      </c>
    </row>
    <row r="7" spans="1:145" s="36" customFormat="1" x14ac:dyDescent="0.15">
      <c r="A7" s="28"/>
      <c r="B7" s="37">
        <v>2018</v>
      </c>
      <c r="C7" s="37">
        <v>102067</v>
      </c>
      <c r="D7" s="37">
        <v>47</v>
      </c>
      <c r="E7" s="37">
        <v>17</v>
      </c>
      <c r="F7" s="37">
        <v>1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46.25</v>
      </c>
      <c r="Q7" s="38">
        <v>75.430000000000007</v>
      </c>
      <c r="R7" s="38">
        <v>2730</v>
      </c>
      <c r="S7" s="38">
        <v>48170</v>
      </c>
      <c r="T7" s="38">
        <v>443.46</v>
      </c>
      <c r="U7" s="38">
        <v>108.62</v>
      </c>
      <c r="V7" s="38">
        <v>22139</v>
      </c>
      <c r="W7" s="38">
        <v>6.12</v>
      </c>
      <c r="X7" s="38">
        <v>3617.48</v>
      </c>
      <c r="Y7" s="38">
        <v>81.22</v>
      </c>
      <c r="Z7" s="38">
        <v>74.400000000000006</v>
      </c>
      <c r="AA7" s="38">
        <v>82.97</v>
      </c>
      <c r="AB7" s="38">
        <v>84.46</v>
      </c>
      <c r="AC7" s="38">
        <v>84.16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669.18</v>
      </c>
      <c r="BG7" s="38">
        <v>865.19</v>
      </c>
      <c r="BH7" s="38">
        <v>673.08</v>
      </c>
      <c r="BI7" s="38">
        <v>584.08000000000004</v>
      </c>
      <c r="BJ7" s="38">
        <v>471.34</v>
      </c>
      <c r="BK7" s="38">
        <v>721.06</v>
      </c>
      <c r="BL7" s="38">
        <v>862.87</v>
      </c>
      <c r="BM7" s="38">
        <v>716.96</v>
      </c>
      <c r="BN7" s="38">
        <v>799.11</v>
      </c>
      <c r="BO7" s="38">
        <v>768.62</v>
      </c>
      <c r="BP7" s="38">
        <v>682.78</v>
      </c>
      <c r="BQ7" s="38">
        <v>74.83</v>
      </c>
      <c r="BR7" s="38">
        <v>60.54</v>
      </c>
      <c r="BS7" s="38">
        <v>74.83</v>
      </c>
      <c r="BT7" s="38">
        <v>82.12</v>
      </c>
      <c r="BU7" s="38">
        <v>82.64</v>
      </c>
      <c r="BV7" s="38">
        <v>84.86</v>
      </c>
      <c r="BW7" s="38">
        <v>85.39</v>
      </c>
      <c r="BX7" s="38">
        <v>88.09</v>
      </c>
      <c r="BY7" s="38">
        <v>87.69</v>
      </c>
      <c r="BZ7" s="38">
        <v>88.06</v>
      </c>
      <c r="CA7" s="38">
        <v>100.91</v>
      </c>
      <c r="CB7" s="38">
        <v>199.21</v>
      </c>
      <c r="CC7" s="38">
        <v>248.13</v>
      </c>
      <c r="CD7" s="38">
        <v>200.32</v>
      </c>
      <c r="CE7" s="38">
        <v>179.73</v>
      </c>
      <c r="CF7" s="38">
        <v>179.89</v>
      </c>
      <c r="CG7" s="38">
        <v>188.14</v>
      </c>
      <c r="CH7" s="38">
        <v>188.79</v>
      </c>
      <c r="CI7" s="38">
        <v>181.8</v>
      </c>
      <c r="CJ7" s="38">
        <v>180.07</v>
      </c>
      <c r="CK7" s="38">
        <v>179.32</v>
      </c>
      <c r="CL7" s="38">
        <v>136.86000000000001</v>
      </c>
      <c r="CM7" s="38" t="s">
        <v>105</v>
      </c>
      <c r="CN7" s="38" t="s">
        <v>105</v>
      </c>
      <c r="CO7" s="38" t="s">
        <v>105</v>
      </c>
      <c r="CP7" s="38" t="s">
        <v>105</v>
      </c>
      <c r="CQ7" s="38" t="s">
        <v>105</v>
      </c>
      <c r="CR7" s="38">
        <v>64.23</v>
      </c>
      <c r="CS7" s="38">
        <v>59.4</v>
      </c>
      <c r="CT7" s="38">
        <v>59.35</v>
      </c>
      <c r="CU7" s="38">
        <v>58.4</v>
      </c>
      <c r="CV7" s="38">
        <v>58</v>
      </c>
      <c r="CW7" s="38">
        <v>58.98</v>
      </c>
      <c r="CX7" s="38">
        <v>89.57</v>
      </c>
      <c r="CY7" s="38">
        <v>89.83</v>
      </c>
      <c r="CZ7" s="38">
        <v>82.16</v>
      </c>
      <c r="DA7" s="38">
        <v>84.68</v>
      </c>
      <c r="DB7" s="38">
        <v>86.68</v>
      </c>
      <c r="DC7" s="38">
        <v>90.22</v>
      </c>
      <c r="DD7" s="38">
        <v>89.81</v>
      </c>
      <c r="DE7" s="38">
        <v>89.88</v>
      </c>
      <c r="DF7" s="38">
        <v>89.68</v>
      </c>
      <c r="DG7" s="38">
        <v>89.79</v>
      </c>
      <c r="DH7" s="38">
        <v>95.2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0.11</v>
      </c>
      <c r="EK7" s="38">
        <v>0.09</v>
      </c>
      <c r="EL7" s="38">
        <v>0.19</v>
      </c>
      <c r="EM7" s="38">
        <v>0.23</v>
      </c>
      <c r="EN7" s="38">
        <v>0.21</v>
      </c>
      <c r="EO7" s="38">
        <v>0.23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