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c4vIJZRToXT/bD1abFnBt3m2F+nd1a8yg2iWKGCRH1hMouVoJO1fFsHVye1Mxj7y57Gfps8tX63Rzt0I4PWtw==" workbookSaltValue="WEFLLEETpdGLIDSoVPqq5A=="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<sst xmlns="http://schemas.openxmlformats.org/spreadsheetml/2006/main" count="228" uniqueCount="114">
  <si>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</si>
  <si>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</si>
  <si>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</si>
  <si>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</si>
  <si>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</si>
  <si>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</si>
  <si>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</si>
  <si>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</si>
  <si>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</si>
  <si>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</si>
  <si>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</si>
  <si>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</si>
  <si>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</si>
  <si>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</si>
  <si>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</si>
  <si>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</si>
  <si>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</si>
  <si>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</si>
  <si>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</si>
  <si>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</si>
  <si>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</si>
  <si>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</si>
  <si>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</si>
  <si>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</si>
  <si>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</si>
  <si>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</si>
  <si>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</si>
  <si>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</si>
  <si>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</si>
  <si>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</si>
  <si>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</si>
  <si>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</si>
  <si>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</si>
  <si>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</si>
  <si>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</si>
  <si>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</si>
  <si>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</si>
  <si>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</si>
  <si>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</si>
  <si>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</si>
  <si>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</si>
  <si>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</si>
  <si>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</si>
  <si>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</si>
  <si>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</si>
  <si>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</si>
  <si>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</si>
  <si>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</si>
  <si>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</si>
  <si>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</si>
  <si>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</si>
  <si>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</si>
  <si>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</si>
  <si>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</si>
  <si>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</si>
  <si>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</si>
  <si>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</si>
  <si>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</si>
  <si>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</si>
  <si>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</si>
  <si>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</si>
  <si>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</si>
  <si>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</si>
  <si>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</si>
  <si>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</si>
  <si>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</si>
  <si>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</si>
  <si>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</si>
  <si>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</si>
  <si>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</si>
  <si>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</si>
  <si>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</si>
  <si>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</si>
  <si>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</si>
  <si>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</si>
  <si>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</si>
  <si>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</si>
  <si>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</si>
  <si>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</si>
  <si>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</si>
  <si>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</si>
  <si>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</si>
  <si>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</si>
  <si>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</si>
  <si>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</si>
  <si>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</si>
  <si>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</si>
  <si>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</si>
  <si>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</si>
  <si>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</si>
  <si>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</si>
  <si>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</si>
  <si>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</si>
  <si>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</si>
  <si>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</si>
  <si>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</si>
  <si>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</si>
  <si>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</si>
  <si>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</si>
  <si>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</si>
  <si>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</si>
  <si>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</si>
  <si>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</si>
  <si>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</si>
  <si>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</si>
  <si>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</si>
  <si>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</si>
  <si>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</si>
  <si>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</si>
  <si>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</si>
  <si>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</si>
  <si>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使用料収入以外の自主財源に乏しいことから、収益のほとんどを一般会計からの繰入金に依存している。
【④企業債残高対事業規模比率】
　施設及び管路の整備が完了しているため、近年は企業債の借入を行っていない。
【⑤経費回収率】
　類似団体より高いが、汚水処理に係る費用の多くが使用料以外の収入で賄われている状況である。
【⑥汚水処理原価】
　類似団体より低いが、長期的な維持管理費の平準化が図れるような対策を講じる必要がある。
【⑦施設利用率】
　類似団体の平均をやや上回っているが、すでに施設及び管渠の整備は完了している。処理水量が計画よりも少なくなっているため、結果的に施設の処理能力に余剰が生じている。
【➇水洗化率】
　施設及び管渠の整備が完了しているため、水洗化率は90％を超えており、類似団体や全国平均と比較すると高くなっている。
</t>
    <phoneticPr fontId="4"/>
  </si>
  <si>
    <t>　事業開始から20年以上経過した施設や管渠が見られたことから、平成27～28年度の2ヶ年にわたり長寿命化対策としてライフサイクルコストの軽減及び維持管理費の平準化を図るため機能強化を実施した。
　今後も、計画的に老朽化対策を講じていく必要がある。</t>
    <phoneticPr fontId="4"/>
  </si>
  <si>
    <t xml:space="preserve">  すでに施設及び管渠の整備が完了し、事業開始から20年以上経過している施設等もあることから、今後維持管理及び更新投資などの老朽化対策に要する費用の増加が見込まれる。
　現状は自主財源に乏しく、一般会計からの繰入金に依存しており経営状況は非常に厳しいことから、将来的には使用料の見直しや施設の縮小、下水道事業との経営統合などを含めて検討していく必要がある。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</si>
</sst>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94-4B1F-A695-4FFC9BB1EA78}"/>
            </c:ext>
          </c:extLst>
        </c:ser>
        <c:dLbls>
          <c:showLegendKey val="0"/>
          <c:showVal val="0"/>
          <c:showCatName val="0"/>
          <c:showSerName val="0"/>
          <c:showPercent val="0"/>
          <c:showBubbleSize val="0"/>
        </c:dLbls>
        <c:gapWidth val="150"/>
        <c:axId val="90802048"/>
        <c:axId val="908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B794-4B1F-A695-4FFC9BB1EA78}"/>
            </c:ext>
          </c:extLst>
        </c:ser>
        <c:dLbls>
          <c:showLegendKey val="0"/>
          <c:showVal val="0"/>
          <c:showCatName val="0"/>
          <c:showSerName val="0"/>
          <c:showPercent val="0"/>
          <c:showBubbleSize val="0"/>
        </c:dLbls>
        <c:marker val="1"/>
        <c:smooth val="0"/>
        <c:axId val="90802048"/>
        <c:axId val="90808320"/>
      </c:lineChart>
      <c:dateAx>
        <c:axId val="90802048"/>
        <c:scaling>
          <c:orientation val="minMax"/>
        </c:scaling>
        <c:delete val="1"/>
        <c:axPos val="b"/>
        <c:numFmt formatCode="ge" sourceLinked="1"/>
        <c:majorTickMark val="none"/>
        <c:minorTickMark val="none"/>
        <c:tickLblPos val="none"/>
        <c:crossAx val="90808320"/>
        <c:crosses val="autoZero"/>
        <c:auto val="1"/>
        <c:lblOffset val="100"/>
        <c:baseTimeUnit val="years"/>
      </c:dateAx>
      <c:valAx>
        <c:axId val="908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52.25</c:v>
                </c:pt>
                <c:pt idx="1">
                  <c:v>55.76</c:v>
                </c:pt>
                <c:pt idx="2">
                  <c:v>52.95</c:v>
                </c:pt>
                <c:pt idx="3">
                  <c:v>51.79</c:v>
                </c:pt>
                <c:pt idx="4">
                  <c:v>51.27</c:v>
                </c:pt>
              </c:numCache>
            </c:numRef>
          </c:val>
          <c:extLst xmlns:c16r2="http://schemas.microsoft.com/office/drawing/2015/06/chart">
            <c:ext xmlns:c16="http://schemas.microsoft.com/office/drawing/2014/chart" uri="{C3380CC4-5D6E-409C-BE32-E72D297353CC}">
              <c16:uniqueId val="{00000000-AF1D-4B5D-BBE8-735A573E7352}"/>
            </c:ext>
          </c:extLst>
        </c:ser>
        <c:dLbls>
          <c:showLegendKey val="0"/>
          <c:showVal val="0"/>
          <c:showCatName val="0"/>
          <c:showSerName val="0"/>
          <c:showPercent val="0"/>
          <c:showBubbleSize val="0"/>
        </c:dLbls>
        <c:gapWidth val="150"/>
        <c:axId val="92739456"/>
        <c:axId val="927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AF1D-4B5D-BBE8-735A573E7352}"/>
            </c:ext>
          </c:extLst>
        </c:ser>
        <c:dLbls>
          <c:showLegendKey val="0"/>
          <c:showVal val="0"/>
          <c:showCatName val="0"/>
          <c:showSerName val="0"/>
          <c:showPercent val="0"/>
          <c:showBubbleSize val="0"/>
        </c:dLbls>
        <c:marker val="1"/>
        <c:smooth val="0"/>
        <c:axId val="92739456"/>
        <c:axId val="92745728"/>
      </c:lineChart>
      <c:dateAx>
        <c:axId val="92739456"/>
        <c:scaling>
          <c:orientation val="minMax"/>
        </c:scaling>
        <c:delete val="1"/>
        <c:axPos val="b"/>
        <c:numFmt formatCode="ge" sourceLinked="1"/>
        <c:majorTickMark val="none"/>
        <c:minorTickMark val="none"/>
        <c:tickLblPos val="none"/>
        <c:crossAx val="92745728"/>
        <c:crosses val="autoZero"/>
        <c:auto val="1"/>
        <c:lblOffset val="100"/>
        <c:baseTimeUnit val="years"/>
      </c:dateAx>
      <c:valAx>
        <c:axId val="927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92.23</c:v>
                </c:pt>
                <c:pt idx="1">
                  <c:v>93.1</c:v>
                </c:pt>
                <c:pt idx="2">
                  <c:v>93.95</c:v>
                </c:pt>
                <c:pt idx="3">
                  <c:v>92.53</c:v>
                </c:pt>
                <c:pt idx="4">
                  <c:v>93.32</c:v>
                </c:pt>
              </c:numCache>
            </c:numRef>
          </c:val>
          <c:extLst xmlns:c16r2="http://schemas.microsoft.com/office/drawing/2015/06/chart">
            <c:ext xmlns:c16="http://schemas.microsoft.com/office/drawing/2014/chart" uri="{C3380CC4-5D6E-409C-BE32-E72D297353CC}">
              <c16:uniqueId val="{00000000-E169-43F9-AAD3-744BDC75431B}"/>
            </c:ext>
          </c:extLst>
        </c:ser>
        <c:dLbls>
          <c:showLegendKey val="0"/>
          <c:showVal val="0"/>
          <c:showCatName val="0"/>
          <c:showSerName val="0"/>
          <c:showPercent val="0"/>
          <c:showBubbleSize val="0"/>
        </c:dLbls>
        <c:gapWidth val="150"/>
        <c:axId val="92797184"/>
        <c:axId val="94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E169-43F9-AAD3-744BDC75431B}"/>
            </c:ext>
          </c:extLst>
        </c:ser>
        <c:dLbls>
          <c:showLegendKey val="0"/>
          <c:showVal val="0"/>
          <c:showCatName val="0"/>
          <c:showSerName val="0"/>
          <c:showPercent val="0"/>
          <c:showBubbleSize val="0"/>
        </c:dLbls>
        <c:marker val="1"/>
        <c:smooth val="0"/>
        <c:axId val="92797184"/>
        <c:axId val="94110080"/>
      </c:lineChart>
      <c:dateAx>
        <c:axId val="92797184"/>
        <c:scaling>
          <c:orientation val="minMax"/>
        </c:scaling>
        <c:delete val="1"/>
        <c:axPos val="b"/>
        <c:numFmt formatCode="ge" sourceLinked="1"/>
        <c:majorTickMark val="none"/>
        <c:minorTickMark val="none"/>
        <c:tickLblPos val="none"/>
        <c:crossAx val="94110080"/>
        <c:crosses val="autoZero"/>
        <c:auto val="1"/>
        <c:lblOffset val="100"/>
        <c:baseTimeUnit val="years"/>
      </c:dateAx>
      <c:valAx>
        <c:axId val="941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92.23</c:v>
                </c:pt>
                <c:pt idx="1">
                  <c:v>91.33</c:v>
                </c:pt>
                <c:pt idx="2">
                  <c:v>91.54</c:v>
                </c:pt>
                <c:pt idx="3">
                  <c:v>90.79</c:v>
                </c:pt>
                <c:pt idx="4">
                  <c:v>90.72</c:v>
                </c:pt>
              </c:numCache>
            </c:numRef>
          </c:val>
          <c:extLst xmlns:c16r2="http://schemas.microsoft.com/office/drawing/2015/06/chart">
            <c:ext xmlns:c16="http://schemas.microsoft.com/office/drawing/2014/chart" uri="{C3380CC4-5D6E-409C-BE32-E72D297353CC}">
              <c16:uniqueId val="{00000000-43E2-453A-B916-106E84B0EDAE}"/>
            </c:ext>
          </c:extLst>
        </c:ser>
        <c:dLbls>
          <c:showLegendKey val="0"/>
          <c:showVal val="0"/>
          <c:showCatName val="0"/>
          <c:showSerName val="0"/>
          <c:showPercent val="0"/>
          <c:showBubbleSize val="0"/>
        </c:dLbls>
        <c:gapWidth val="150"/>
        <c:axId val="90839296"/>
        <c:axId val="9084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E2-453A-B916-106E84B0EDAE}"/>
            </c:ext>
          </c:extLst>
        </c:ser>
        <c:dLbls>
          <c:showLegendKey val="0"/>
          <c:showVal val="0"/>
          <c:showCatName val="0"/>
          <c:showSerName val="0"/>
          <c:showPercent val="0"/>
          <c:showBubbleSize val="0"/>
        </c:dLbls>
        <c:marker val="1"/>
        <c:smooth val="0"/>
        <c:axId val="90839296"/>
        <c:axId val="90845568"/>
      </c:lineChart>
      <c:dateAx>
        <c:axId val="90839296"/>
        <c:scaling>
          <c:orientation val="minMax"/>
        </c:scaling>
        <c:delete val="1"/>
        <c:axPos val="b"/>
        <c:numFmt formatCode="ge" sourceLinked="1"/>
        <c:majorTickMark val="none"/>
        <c:minorTickMark val="none"/>
        <c:tickLblPos val="none"/>
        <c:crossAx val="90845568"/>
        <c:crosses val="autoZero"/>
        <c:auto val="1"/>
        <c:lblOffset val="100"/>
        <c:baseTimeUnit val="years"/>
      </c:dateAx>
      <c:valAx>
        <c:axId val="908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A9-40A0-A471-84E48494991F}"/>
            </c:ext>
          </c:extLst>
        </c:ser>
        <c:dLbls>
          <c:showLegendKey val="0"/>
          <c:showVal val="0"/>
          <c:showCatName val="0"/>
          <c:showSerName val="0"/>
          <c:showPercent val="0"/>
          <c:showBubbleSize val="0"/>
        </c:dLbls>
        <c:gapWidth val="150"/>
        <c:axId val="90876544"/>
        <c:axId val="908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A9-40A0-A471-84E48494991F}"/>
            </c:ext>
          </c:extLst>
        </c:ser>
        <c:dLbls>
          <c:showLegendKey val="0"/>
          <c:showVal val="0"/>
          <c:showCatName val="0"/>
          <c:showSerName val="0"/>
          <c:showPercent val="0"/>
          <c:showBubbleSize val="0"/>
        </c:dLbls>
        <c:marker val="1"/>
        <c:smooth val="0"/>
        <c:axId val="90876544"/>
        <c:axId val="90891008"/>
      </c:lineChart>
      <c:dateAx>
        <c:axId val="90876544"/>
        <c:scaling>
          <c:orientation val="minMax"/>
        </c:scaling>
        <c:delete val="1"/>
        <c:axPos val="b"/>
        <c:numFmt formatCode="ge" sourceLinked="1"/>
        <c:majorTickMark val="none"/>
        <c:minorTickMark val="none"/>
        <c:tickLblPos val="none"/>
        <c:crossAx val="90891008"/>
        <c:crosses val="autoZero"/>
        <c:auto val="1"/>
        <c:lblOffset val="100"/>
        <c:baseTimeUnit val="years"/>
      </c:dateAx>
      <c:valAx>
        <c:axId val="90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CB-41B3-A4DE-E98FC5829440}"/>
            </c:ext>
          </c:extLst>
        </c:ser>
        <c:dLbls>
          <c:showLegendKey val="0"/>
          <c:showVal val="0"/>
          <c:showCatName val="0"/>
          <c:showSerName val="0"/>
          <c:showPercent val="0"/>
          <c:showBubbleSize val="0"/>
        </c:dLbls>
        <c:gapWidth val="150"/>
        <c:axId val="91315200"/>
        <c:axId val="913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CB-41B3-A4DE-E98FC5829440}"/>
            </c:ext>
          </c:extLst>
        </c:ser>
        <c:dLbls>
          <c:showLegendKey val="0"/>
          <c:showVal val="0"/>
          <c:showCatName val="0"/>
          <c:showSerName val="0"/>
          <c:showPercent val="0"/>
          <c:showBubbleSize val="0"/>
        </c:dLbls>
        <c:marker val="1"/>
        <c:smooth val="0"/>
        <c:axId val="91315200"/>
        <c:axId val="91329664"/>
      </c:lineChart>
      <c:dateAx>
        <c:axId val="91315200"/>
        <c:scaling>
          <c:orientation val="minMax"/>
        </c:scaling>
        <c:delete val="1"/>
        <c:axPos val="b"/>
        <c:numFmt formatCode="ge" sourceLinked="1"/>
        <c:majorTickMark val="none"/>
        <c:minorTickMark val="none"/>
        <c:tickLblPos val="none"/>
        <c:crossAx val="91329664"/>
        <c:crosses val="autoZero"/>
        <c:auto val="1"/>
        <c:lblOffset val="100"/>
        <c:baseTimeUnit val="years"/>
      </c:dateAx>
      <c:valAx>
        <c:axId val="913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5A-4962-B5A3-205473047AA4}"/>
            </c:ext>
          </c:extLst>
        </c:ser>
        <c:dLbls>
          <c:showLegendKey val="0"/>
          <c:showVal val="0"/>
          <c:showCatName val="0"/>
          <c:showSerName val="0"/>
          <c:showPercent val="0"/>
          <c:showBubbleSize val="0"/>
        </c:dLbls>
        <c:gapWidth val="150"/>
        <c:axId val="92423680"/>
        <c:axId val="924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5A-4962-B5A3-205473047AA4}"/>
            </c:ext>
          </c:extLst>
        </c:ser>
        <c:dLbls>
          <c:showLegendKey val="0"/>
          <c:showVal val="0"/>
          <c:showCatName val="0"/>
          <c:showSerName val="0"/>
          <c:showPercent val="0"/>
          <c:showBubbleSize val="0"/>
        </c:dLbls>
        <c:marker val="1"/>
        <c:smooth val="0"/>
        <c:axId val="92423680"/>
        <c:axId val="92425600"/>
      </c:lineChart>
      <c:dateAx>
        <c:axId val="92423680"/>
        <c:scaling>
          <c:orientation val="minMax"/>
        </c:scaling>
        <c:delete val="1"/>
        <c:axPos val="b"/>
        <c:numFmt formatCode="ge" sourceLinked="1"/>
        <c:majorTickMark val="none"/>
        <c:minorTickMark val="none"/>
        <c:tickLblPos val="none"/>
        <c:crossAx val="92425600"/>
        <c:crosses val="autoZero"/>
        <c:auto val="1"/>
        <c:lblOffset val="100"/>
        <c:baseTimeUnit val="years"/>
      </c:dateAx>
      <c:valAx>
        <c:axId val="924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AF-44F1-883D-0C060CE11DA3}"/>
            </c:ext>
          </c:extLst>
        </c:ser>
        <c:dLbls>
          <c:showLegendKey val="0"/>
          <c:showVal val="0"/>
          <c:showCatName val="0"/>
          <c:showSerName val="0"/>
          <c:showPercent val="0"/>
          <c:showBubbleSize val="0"/>
        </c:dLbls>
        <c:gapWidth val="150"/>
        <c:axId val="92461312"/>
        <c:axId val="924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AF-44F1-883D-0C060CE11DA3}"/>
            </c:ext>
          </c:extLst>
        </c:ser>
        <c:dLbls>
          <c:showLegendKey val="0"/>
          <c:showVal val="0"/>
          <c:showCatName val="0"/>
          <c:showSerName val="0"/>
          <c:showPercent val="0"/>
          <c:showBubbleSize val="0"/>
        </c:dLbls>
        <c:marker val="1"/>
        <c:smooth val="0"/>
        <c:axId val="92461312"/>
        <c:axId val="92467584"/>
      </c:lineChart>
      <c:dateAx>
        <c:axId val="92461312"/>
        <c:scaling>
          <c:orientation val="minMax"/>
        </c:scaling>
        <c:delete val="1"/>
        <c:axPos val="b"/>
        <c:numFmt formatCode="ge" sourceLinked="1"/>
        <c:majorTickMark val="none"/>
        <c:minorTickMark val="none"/>
        <c:tickLblPos val="none"/>
        <c:crossAx val="92467584"/>
        <c:crosses val="autoZero"/>
        <c:auto val="1"/>
        <c:lblOffset val="100"/>
        <c:baseTimeUnit val="years"/>
      </c:dateAx>
      <c:valAx>
        <c:axId val="924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57-4BF7-9B58-51882D7EA1C9}"/>
            </c:ext>
          </c:extLst>
        </c:ser>
        <c:dLbls>
          <c:showLegendKey val="0"/>
          <c:showVal val="0"/>
          <c:showCatName val="0"/>
          <c:showSerName val="0"/>
          <c:showPercent val="0"/>
          <c:showBubbleSize val="0"/>
        </c:dLbls>
        <c:gapWidth val="150"/>
        <c:axId val="92576384"/>
        <c:axId val="9258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B457-4BF7-9B58-51882D7EA1C9}"/>
            </c:ext>
          </c:extLst>
        </c:ser>
        <c:dLbls>
          <c:showLegendKey val="0"/>
          <c:showVal val="0"/>
          <c:showCatName val="0"/>
          <c:showSerName val="0"/>
          <c:showPercent val="0"/>
          <c:showBubbleSize val="0"/>
        </c:dLbls>
        <c:marker val="1"/>
        <c:smooth val="0"/>
        <c:axId val="92576384"/>
        <c:axId val="92586752"/>
      </c:lineChart>
      <c:dateAx>
        <c:axId val="92576384"/>
        <c:scaling>
          <c:orientation val="minMax"/>
        </c:scaling>
        <c:delete val="1"/>
        <c:axPos val="b"/>
        <c:numFmt formatCode="ge" sourceLinked="1"/>
        <c:majorTickMark val="none"/>
        <c:minorTickMark val="none"/>
        <c:tickLblPos val="none"/>
        <c:crossAx val="92586752"/>
        <c:crosses val="autoZero"/>
        <c:auto val="1"/>
        <c:lblOffset val="100"/>
        <c:baseTimeUnit val="years"/>
      </c:dateAx>
      <c:valAx>
        <c:axId val="925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59.09</c:v>
                </c:pt>
                <c:pt idx="1">
                  <c:v>86.7</c:v>
                </c:pt>
                <c:pt idx="2">
                  <c:v>67.150000000000006</c:v>
                </c:pt>
                <c:pt idx="3">
                  <c:v>78.62</c:v>
                </c:pt>
                <c:pt idx="4">
                  <c:v>83.59</c:v>
                </c:pt>
              </c:numCache>
            </c:numRef>
          </c:val>
          <c:extLst xmlns:c16r2="http://schemas.microsoft.com/office/drawing/2015/06/chart">
            <c:ext xmlns:c16="http://schemas.microsoft.com/office/drawing/2014/chart" uri="{C3380CC4-5D6E-409C-BE32-E72D297353CC}">
              <c16:uniqueId val="{00000000-1D8A-497D-8658-04023E84239F}"/>
            </c:ext>
          </c:extLst>
        </c:ser>
        <c:dLbls>
          <c:showLegendKey val="0"/>
          <c:showVal val="0"/>
          <c:showCatName val="0"/>
          <c:showSerName val="0"/>
          <c:showPercent val="0"/>
          <c:showBubbleSize val="0"/>
        </c:dLbls>
        <c:gapWidth val="150"/>
        <c:axId val="92599808"/>
        <c:axId val="9260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1D8A-497D-8658-04023E84239F}"/>
            </c:ext>
          </c:extLst>
        </c:ser>
        <c:dLbls>
          <c:showLegendKey val="0"/>
          <c:showVal val="0"/>
          <c:showCatName val="0"/>
          <c:showSerName val="0"/>
          <c:showPercent val="0"/>
          <c:showBubbleSize val="0"/>
        </c:dLbls>
        <c:marker val="1"/>
        <c:smooth val="0"/>
        <c:axId val="92599808"/>
        <c:axId val="92601728"/>
      </c:lineChart>
      <c:dateAx>
        <c:axId val="92599808"/>
        <c:scaling>
          <c:orientation val="minMax"/>
        </c:scaling>
        <c:delete val="1"/>
        <c:axPos val="b"/>
        <c:numFmt formatCode="ge" sourceLinked="1"/>
        <c:majorTickMark val="none"/>
        <c:minorTickMark val="none"/>
        <c:tickLblPos val="none"/>
        <c:crossAx val="92601728"/>
        <c:crosses val="autoZero"/>
        <c:auto val="1"/>
        <c:lblOffset val="100"/>
        <c:baseTimeUnit val="years"/>
      </c:dateAx>
      <c:valAx>
        <c:axId val="926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238.58</c:v>
                </c:pt>
                <c:pt idx="1">
                  <c:v>163.59</c:v>
                </c:pt>
                <c:pt idx="2">
                  <c:v>222.66</c:v>
                </c:pt>
                <c:pt idx="3">
                  <c:v>189.63</c:v>
                </c:pt>
                <c:pt idx="4">
                  <c:v>179.67</c:v>
                </c:pt>
              </c:numCache>
            </c:numRef>
          </c:val>
          <c:extLst xmlns:c16r2="http://schemas.microsoft.com/office/drawing/2015/06/chart">
            <c:ext xmlns:c16="http://schemas.microsoft.com/office/drawing/2014/chart" uri="{C3380CC4-5D6E-409C-BE32-E72D297353CC}">
              <c16:uniqueId val="{00000000-075E-4487-B5F7-4F810E65F053}"/>
            </c:ext>
          </c:extLst>
        </c:ser>
        <c:dLbls>
          <c:showLegendKey val="0"/>
          <c:showVal val="0"/>
          <c:showCatName val="0"/>
          <c:showSerName val="0"/>
          <c:showPercent val="0"/>
          <c:showBubbleSize val="0"/>
        </c:dLbls>
        <c:gapWidth val="150"/>
        <c:axId val="92645248"/>
        <c:axId val="9265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075E-4487-B5F7-4F810E65F053}"/>
            </c:ext>
          </c:extLst>
        </c:ser>
        <c:dLbls>
          <c:showLegendKey val="0"/>
          <c:showVal val="0"/>
          <c:showCatName val="0"/>
          <c:showSerName val="0"/>
          <c:showPercent val="0"/>
          <c:showBubbleSize val="0"/>
        </c:dLbls>
        <c:marker val="1"/>
        <c:smooth val="0"/>
        <c:axId val="92645248"/>
        <c:axId val="92651520"/>
      </c:lineChart>
      <c:dateAx>
        <c:axId val="92645248"/>
        <c:scaling>
          <c:orientation val="minMax"/>
        </c:scaling>
        <c:delete val="1"/>
        <c:axPos val="b"/>
        <c:numFmt formatCode="ge" sourceLinked="1"/>
        <c:majorTickMark val="none"/>
        <c:minorTickMark val="none"/>
        <c:tickLblPos val="none"/>
        <c:crossAx val="92651520"/>
        <c:crosses val="autoZero"/>
        <c:auto val="1"/>
        <c:lblOffset val="100"/>
        <c:baseTimeUnit val="years"/>
      </c:dateAx>
      <c:valAx>
        <c:axId val="926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群馬県　沼田市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48170</v>
      </c>
      <c r="AM8" s="68"/>
      <c r="AN8" s="68"/>
      <c r="AO8" s="68"/>
      <c r="AP8" s="68"/>
      <c r="AQ8" s="68"/>
      <c r="AR8" s="68"/>
      <c r="AS8" s="68"/>
      <c r="AT8" s="67">
        <f>データ!T6</f>
        <v>443.46</v>
      </c>
      <c r="AU8" s="67"/>
      <c r="AV8" s="67"/>
      <c r="AW8" s="67"/>
      <c r="AX8" s="67"/>
      <c r="AY8" s="67"/>
      <c r="AZ8" s="67"/>
      <c r="BA8" s="67"/>
      <c r="BB8" s="67">
        <f>データ!U6</f>
        <v>108.62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4.72</v>
      </c>
      <c r="Q10" s="67"/>
      <c r="R10" s="67"/>
      <c r="S10" s="67"/>
      <c r="T10" s="67"/>
      <c r="U10" s="67"/>
      <c r="V10" s="67"/>
      <c r="W10" s="67">
        <f>データ!Q6</f>
        <v>100</v>
      </c>
      <c r="X10" s="67"/>
      <c r="Y10" s="67"/>
      <c r="Z10" s="67"/>
      <c r="AA10" s="67"/>
      <c r="AB10" s="67"/>
      <c r="AC10" s="67"/>
      <c r="AD10" s="68">
        <f>データ!R6</f>
        <v>2730</v>
      </c>
      <c r="AE10" s="68"/>
      <c r="AF10" s="68"/>
      <c r="AG10" s="68"/>
      <c r="AH10" s="68"/>
      <c r="AI10" s="68"/>
      <c r="AJ10" s="68"/>
      <c r="AK10" s="2"/>
      <c r="AL10" s="68">
        <f>データ!V6</f>
        <v>2259</v>
      </c>
      <c r="AM10" s="68"/>
      <c r="AN10" s="68"/>
      <c r="AO10" s="68"/>
      <c r="AP10" s="68"/>
      <c r="AQ10" s="68"/>
      <c r="AR10" s="68"/>
      <c r="AS10" s="68"/>
      <c r="AT10" s="67">
        <f>データ!W6</f>
        <v>2.29</v>
      </c>
      <c r="AU10" s="67"/>
      <c r="AV10" s="67"/>
      <c r="AW10" s="67"/>
      <c r="AX10" s="67"/>
      <c r="AY10" s="67"/>
      <c r="AZ10" s="67"/>
      <c r="BA10" s="67"/>
      <c r="BB10" s="67">
        <f>データ!X6</f>
        <v>986.46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yuKX42jx5DY1Wiz4m/kEicUppuxuhPOp/BeK+cXvmBDV1Vy/Lp3hjzCIFft/LDhxSMCW+oMu2yKsJXTnYngKAQ==" saltValue="EPpkqGmljuoKO1tem7XL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102067</v>
      </c>
      <c r="D6" s="33">
        <f t="shared" si="3"/>
        <v>47</v>
      </c>
      <c r="E6" s="33">
        <f t="shared" si="3"/>
        <v>17</v>
      </c>
      <c r="F6" s="33">
        <f t="shared" si="3"/>
        <v>5</v>
      </c>
      <c r="G6" s="33">
        <f t="shared" si="3"/>
        <v>0</v>
      </c>
      <c r="H6" s="33" t="str">
        <f t="shared" si="3"/>
        <v>群馬県　沼田市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4.72</v>
      </c>
      <c r="Q6" s="34">
        <f t="shared" si="3"/>
        <v>100</v>
      </c>
      <c r="R6" s="34">
        <f t="shared" si="3"/>
        <v>2730</v>
      </c>
      <c r="S6" s="34">
        <f t="shared" si="3"/>
        <v>48170</v>
      </c>
      <c r="T6" s="34">
        <f t="shared" si="3"/>
        <v>443.46</v>
      </c>
      <c r="U6" s="34">
        <f t="shared" si="3"/>
        <v>108.62</v>
      </c>
      <c r="V6" s="34">
        <f t="shared" si="3"/>
        <v>2259</v>
      </c>
      <c r="W6" s="34">
        <f t="shared" si="3"/>
        <v>2.29</v>
      </c>
      <c r="X6" s="34">
        <f t="shared" si="3"/>
        <v>986.46</v>
      </c>
      <c r="Y6" s="35">
        <f>IF(Y7="",NA(),Y7)</f>
        <v>92.23</v>
      </c>
      <c r="Z6" s="35">
        <f t="shared" ref="Z6:AH6" si="4">IF(Z7="",NA(),Z7)</f>
        <v>91.33</v>
      </c>
      <c r="AA6" s="35">
        <f t="shared" si="4"/>
        <v>91.54</v>
      </c>
      <c r="AB6" s="35">
        <f t="shared" si="4"/>
        <v>90.79</v>
      </c>
      <c r="AC6" s="35">
        <f t="shared" si="4"/>
        <v>90.72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59.09</v>
      </c>
      <c r="BR6" s="35">
        <f t="shared" ref="BR6:BZ6" si="8">IF(BR7="",NA(),BR7)</f>
        <v>86.7</v>
      </c>
      <c r="BS6" s="35">
        <f t="shared" si="8"/>
        <v>67.150000000000006</v>
      </c>
      <c r="BT6" s="35">
        <f t="shared" si="8"/>
        <v>78.62</v>
      </c>
      <c r="BU6" s="35">
        <f t="shared" si="8"/>
        <v>83.59</v>
      </c>
      <c r="BV6" s="35">
        <f t="shared" si="8"/>
        <v>50.82</v>
      </c>
      <c r="BW6" s="35">
        <f t="shared" si="8"/>
        <v>52.19</v>
      </c>
      <c r="BX6" s="35">
        <f t="shared" si="8"/>
        <v>55.32</v>
      </c>
      <c r="BY6" s="35">
        <f t="shared" si="8"/>
        <v>59.8</v>
      </c>
      <c r="BZ6" s="35">
        <f t="shared" si="8"/>
        <v>57.77</v>
      </c>
      <c r="CA6" s="34" t="str">
        <f>IF(CA7="","",IF(CA7="-","【-】","【"&amp;SUBSTITUTE(TEXT(CA7,"#,##0.00"),"-","△")&amp;"】"))</f>
        <v>【59.51】</v>
      </c>
      <c r="CB6" s="35">
        <f>IF(CB7="",NA(),CB7)</f>
        <v>238.58</v>
      </c>
      <c r="CC6" s="35">
        <f t="shared" ref="CC6:CK6" si="9">IF(CC7="",NA(),CC7)</f>
        <v>163.59</v>
      </c>
      <c r="CD6" s="35">
        <f t="shared" si="9"/>
        <v>222.66</v>
      </c>
      <c r="CE6" s="35">
        <f t="shared" si="9"/>
        <v>189.63</v>
      </c>
      <c r="CF6" s="35">
        <f t="shared" si="9"/>
        <v>179.67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52.25</v>
      </c>
      <c r="CN6" s="35">
        <f t="shared" ref="CN6:CV6" si="10">IF(CN7="",NA(),CN7)</f>
        <v>55.76</v>
      </c>
      <c r="CO6" s="35">
        <f t="shared" si="10"/>
        <v>52.95</v>
      </c>
      <c r="CP6" s="35">
        <f t="shared" si="10"/>
        <v>51.79</v>
      </c>
      <c r="CQ6" s="35">
        <f t="shared" si="10"/>
        <v>51.27</v>
      </c>
      <c r="CR6" s="35">
        <f t="shared" si="10"/>
        <v>53.24</v>
      </c>
      <c r="CS6" s="35">
        <f t="shared" si="10"/>
        <v>52.31</v>
      </c>
      <c r="CT6" s="35">
        <f t="shared" si="10"/>
        <v>60.65</v>
      </c>
      <c r="CU6" s="35">
        <f t="shared" si="10"/>
        <v>51.75</v>
      </c>
      <c r="CV6" s="35">
        <f t="shared" si="10"/>
        <v>50.68</v>
      </c>
      <c r="CW6" s="34" t="str">
        <f>IF(CW7="","",IF(CW7="-","【-】","【"&amp;SUBSTITUTE(TEXT(CW7,"#,##0.00"),"-","△")&amp;"】"))</f>
        <v>【52.23】</v>
      </c>
      <c r="CX6" s="35">
        <f>IF(CX7="",NA(),CX7)</f>
        <v>92.23</v>
      </c>
      <c r="CY6" s="35">
        <f t="shared" ref="CY6:DG6" si="11">IF(CY7="",NA(),CY7)</f>
        <v>93.1</v>
      </c>
      <c r="CZ6" s="35">
        <f t="shared" si="11"/>
        <v>93.95</v>
      </c>
      <c r="DA6" s="35">
        <f t="shared" si="11"/>
        <v>92.53</v>
      </c>
      <c r="DB6" s="35">
        <f t="shared" si="11"/>
        <v>93.32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102067</v>
      </c>
      <c r="D7" s="37">
        <v>47</v>
      </c>
      <c r="E7" s="37">
        <v>17</v>
      </c>
      <c r="F7" s="37">
        <v>5</v>
      </c>
      <c r="G7" s="37">
        <v>0</v>
      </c>
      <c r="H7" s="37" t="s">
        <v>98</v>
      </c>
      <c r="I7" s="37" t="s">
        <v>99</v>
      </c>
      <c r="J7" s="37" t="s">
        <v>100</v>
      </c>
      <c r="K7" s="37" t="s">
        <v>101</v>
      </c>
      <c r="L7" s="37" t="s">
        <v>102</v>
      </c>
      <c r="M7" s="37" t="s">
        <v>103</v>
      </c>
      <c r="N7" s="38" t="s">
        <v>104</v>
      </c>
      <c r="O7" s="38" t="s">
        <v>105</v>
      </c>
      <c r="P7" s="38">
        <v>4.72</v>
      </c>
      <c r="Q7" s="38">
        <v>100</v>
      </c>
      <c r="R7" s="38">
        <v>2730</v>
      </c>
      <c r="S7" s="38">
        <v>48170</v>
      </c>
      <c r="T7" s="38">
        <v>443.46</v>
      </c>
      <c r="U7" s="38">
        <v>108.62</v>
      </c>
      <c r="V7" s="38">
        <v>2259</v>
      </c>
      <c r="W7" s="38">
        <v>2.29</v>
      </c>
      <c r="X7" s="38">
        <v>986.46</v>
      </c>
      <c r="Y7" s="38">
        <v>92.23</v>
      </c>
      <c r="Z7" s="38">
        <v>91.33</v>
      </c>
      <c r="AA7" s="38">
        <v>91.54</v>
      </c>
      <c r="AB7" s="38">
        <v>90.79</v>
      </c>
      <c r="AC7" s="38">
        <v>90.72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59.09</v>
      </c>
      <c r="BR7" s="38">
        <v>86.7</v>
      </c>
      <c r="BS7" s="38">
        <v>67.150000000000006</v>
      </c>
      <c r="BT7" s="38">
        <v>78.62</v>
      </c>
      <c r="BU7" s="38">
        <v>83.59</v>
      </c>
      <c r="BV7" s="38">
        <v>50.82</v>
      </c>
      <c r="BW7" s="38">
        <v>52.19</v>
      </c>
      <c r="BX7" s="38">
        <v>55.32</v>
      </c>
      <c r="BY7" s="38">
        <v>59.8</v>
      </c>
      <c r="BZ7" s="38">
        <v>57.77</v>
      </c>
      <c r="CA7" s="38">
        <v>59.51</v>
      </c>
      <c r="CB7" s="38">
        <v>238.58</v>
      </c>
      <c r="CC7" s="38">
        <v>163.59</v>
      </c>
      <c r="CD7" s="38">
        <v>222.66</v>
      </c>
      <c r="CE7" s="38">
        <v>189.63</v>
      </c>
      <c r="CF7" s="38">
        <v>179.67</v>
      </c>
      <c r="CG7" s="38">
        <v>300.52</v>
      </c>
      <c r="CH7" s="38">
        <v>296.14</v>
      </c>
      <c r="CI7" s="38">
        <v>283.17</v>
      </c>
      <c r="CJ7" s="38">
        <v>263.76</v>
      </c>
      <c r="CK7" s="38">
        <v>274.35000000000002</v>
      </c>
      <c r="CL7" s="38">
        <v>261.45999999999998</v>
      </c>
      <c r="CM7" s="38">
        <v>52.25</v>
      </c>
      <c r="CN7" s="38">
        <v>55.76</v>
      </c>
      <c r="CO7" s="38">
        <v>52.95</v>
      </c>
      <c r="CP7" s="38">
        <v>51.79</v>
      </c>
      <c r="CQ7" s="38">
        <v>51.27</v>
      </c>
      <c r="CR7" s="38">
        <v>53.24</v>
      </c>
      <c r="CS7" s="38">
        <v>52.31</v>
      </c>
      <c r="CT7" s="38">
        <v>60.65</v>
      </c>
      <c r="CU7" s="38">
        <v>51.75</v>
      </c>
      <c r="CV7" s="38">
        <v>50.68</v>
      </c>
      <c r="CW7" s="38">
        <v>52.23</v>
      </c>
      <c r="CX7" s="38">
        <v>92.23</v>
      </c>
      <c r="CY7" s="38">
        <v>93.1</v>
      </c>
      <c r="CZ7" s="38">
        <v>93.95</v>
      </c>
      <c r="DA7" s="38">
        <v>92.53</v>
      </c>
      <c r="DB7" s="38">
        <v>93.32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