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3B6EBD6E-3938-4677-B268-17C1E6DCF2A6}" xr6:coauthVersionLast="47" xr6:coauthVersionMax="47" xr10:uidLastSave="{00000000-0000-0000-0000-000000000000}"/>
  <workbookProtection workbookAlgorithmName="SHA-512" workbookHashValue="lagP85t038u3ReGzKM7CaipZl70e+XuUvM4pE2UOcvxnpC/BAKQeuFzasq6vACgrsAlbBBBBhtHnHSKuble9wg==" workbookSaltValue="E16sRnPkmBRWq4IgnBkmFQ=="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<sst xmlns="http://schemas.openxmlformats.org/spreadsheetml/2006/main" count="1046" uniqueCount="268">
  <si>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</si>
  <si>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</si>
  <si>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</si>
  <si>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</si>
  <si>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</si>
  <si>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</si>
  <si>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</si>
  <si>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</si>
  <si>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目的：発電設備の適正管理及び将来の更新等　　4,087千円
一般会計への繰出しの有無…無
　 目的：　　　　　　　　　　　　　　　　　　　　千円
その他の有無…無　　　
　 目的：　　　　　　　　　　　　　　　　　　　　千円
電気事業により生じた利益は、発電設備の適正管理及び将来の更新等に充てるための電気事業基金に積み立てることを基本としている。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</si>
  <si>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</si>
  <si>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</si>
  <si>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</si>
  <si>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</si>
  <si>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</si>
  <si>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</si>
  <si>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</si>
  <si>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</si>
  <si>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</si>
  <si>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</si>
  <si>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</si>
  <si>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</si>
  <si>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</si>
  <si>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</si>
  <si>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</si>
  <si>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</si>
  <si>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</si>
  <si>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</si>
  <si>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</si>
  <si>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</si>
  <si>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</si>
  <si>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</si>
  <si>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</si>
  <si>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</si>
  <si>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</si>
  <si>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</si>
  <si>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</si>
  <si>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</si>
  <si>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</si>
  <si>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</si>
  <si>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</si>
  <si>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</si>
  <si>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</si>
  <si>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</si>
  <si>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</si>
  <si>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</si>
  <si>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</si>
  <si>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</si>
  <si>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</si>
  <si>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</si>
  <si>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</si>
  <si>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</si>
  <si>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</si>
  <si>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</si>
  <si>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</si>
  <si>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</si>
  <si>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</si>
  <si>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</si>
  <si>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</si>
  <si>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</si>
  <si>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</si>
  <si>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</si>
  <si>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</si>
  <si>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</si>
  <si>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</si>
  <si>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</si>
  <si>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</si>
  <si>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</si>
  <si>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</si>
  <si>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</si>
  <si>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</si>
  <si>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</si>
  <si>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</si>
  <si>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</si>
  <si>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</si>
  <si>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</si>
  <si>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</si>
  <si>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</si>
  <si>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</si>
  <si>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</si>
  <si>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</si>
  <si>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</si>
  <si>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</si>
  <si>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</si>
  <si>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</si>
  <si>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</si>
  <si>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</si>
  <si>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</si>
  <si>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</si>
  <si>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</si>
  <si>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</si>
  <si>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</si>
  <si>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</si>
  <si>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</si>
  <si>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</si>
  <si>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</si>
  <si>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</si>
  <si>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</si>
  <si>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</si>
  <si>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</si>
  <si>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</si>
  <si>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</si>
  <si>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</si>
  <si>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</si>
  <si>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</si>
  <si>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</si>
  <si>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</si>
  <si>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</si>
  <si>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</si>
  <si>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</si>
  <si>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</si>
  <si>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</si>
  <si>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</si>
  <si>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</si>
  <si>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</si>
  <si>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</si>
  <si>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</si>
  <si>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</si>
  <si>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</si>
  <si>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</si>
  <si>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</si>
  <si>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</si>
  <si>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</si>
  <si>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</si>
  <si>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</si>
  <si>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</si>
  <si>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</si>
  <si>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</si>
  <si>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</si>
  <si>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</si>
  <si>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</si>
  <si>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</si>
  <si>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</si>
  <si>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</si>
  <si>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</si>
  <si>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</si>
  <si>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</si>
  <si>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</si>
  <si>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</si>
  <si>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</si>
  <si>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</si>
  <si>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</si>
  <si>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</si>
  <si>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</si>
  <si>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</si>
  <si>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</si>
  <si>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</si>
  <si>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</si>
  <si>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</si>
  <si>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</si>
  <si>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</si>
  <si>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</si>
  <si>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</si>
  <si>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</si>
  <si>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</si>
  <si>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</si>
  <si>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</si>
  <si>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</si>
  <si>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</si>
  <si>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</si>
  <si>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</si>
  <si>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</si>
  <si>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</si>
  <si>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</si>
  <si>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</si>
  <si>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</si>
  <si>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</si>
  <si>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</si>
  <si>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</si>
  <si>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</si>
  <si>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</si>
  <si>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</si>
  <si>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</si>
  <si>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</si>
  <si>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</si>
  <si>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</si>
  <si>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</si>
  <si>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</si>
  <si>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</si>
  <si>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</si>
  <si>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</si>
  <si>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</si>
  <si>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</si>
  <si>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</si>
  <si>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</si>
  <si>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</si>
  <si>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</si>
  <si>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</si>
  <si>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</si>
  <si>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</si>
  <si>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</si>
  <si>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</si>
  <si>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</si>
  <si>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</si>
  <si>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</si>
  <si>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</si>
  <si>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</si>
  <si>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</si>
  <si>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</si>
  <si>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</si>
  <si>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</si>
  <si>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</si>
  <si>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</si>
  <si>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</si>
  <si>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</si>
  <si>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</si>
  <si>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</si>
  <si>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</si>
  <si>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</si>
  <si>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</si>
  <si>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</si>
  <si>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</si>
  <si>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</si>
  <si>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</si>
  <si>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</si>
  <si>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</si>
  <si>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</si>
  <si>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</si>
  <si>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</si>
  <si>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</si>
  <si>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</si>
  <si>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</si>
  <si>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</si>
  <si>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</si>
  <si>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</si>
  <si>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</si>
  <si>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</si>
  <si>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</si>
  <si>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</si>
  <si>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</si>
  <si>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</si>
  <si>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</si>
  <si>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</si>
  <si>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</si>
  <si>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</si>
  <si>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</si>
  <si>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</si>
  <si>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</si>
  <si>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</si>
  <si>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</si>
  <si>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</si>
  <si>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</si>
  <si>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</si>
  <si>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</si>
  <si>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</si>
  <si>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</si>
  <si>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</si>
  <si>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</si>
  <si>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</si>
  <si>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</si>
  <si>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</si>
  <si>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</si>
  <si>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</si>
  <si>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</si>
  <si>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</si>
  <si>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</si>
  <si>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</si>
  <si>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</si>
  <si>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</si>
  <si>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</si>
  <si>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</si>
  <si>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</si>
  <si>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</si>
  <si>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</si>
  <si>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</si>
  <si>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</si>
  <si>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においても、例年並みの発電量を確保し、収益的収支比率及び営業収支比率は､黒字であることを示す100％を上回り､概ね健全な経営状況であるといえます。
各項目の分析は以下のとおりです。
①収益的収支比率が増加した理由としては､前年度と比較して営業収益が増加したことがあげられます。
②営業収支比率が減少した理由としては､前年度と比較して主に修繕費が増加したことがあげられます。
③供給原価が減少した理由としては、前年度と比較して年間発電量が増加したことがあげられます。今後においても、地方債の償還期間が続くため、しばらくは全国平均値を上回る高い値となることから､施設の適正管理､発電状況の把握や故障等の早期発見に取り組みながら､改善を図ってまいります。
④EBITDA（減価償却前営業利益）の数値については､事業期間が短く､経年比較が難しいことから､今後も経営状況判断の指標として注視し､必要に応じて経費削減や事業改善に努めてまいります。</t>
    <rPh sb="214" eb="216">
      <t>ゾウカ</t>
    </rPh>
    <rPh sb="233" eb="235">
      <t>エイギョウ</t>
    </rPh>
    <rPh sb="235" eb="237">
      <t>シュウエキ</t>
    </rPh>
    <rPh sb="238" eb="240">
      <t>ゾウカ</t>
    </rPh>
    <rPh sb="309" eb="311">
      <t>ゲンショウ</t>
    </rPh>
    <rPh sb="328" eb="330">
      <t>ネンカン</t>
    </rPh>
    <rPh sb="330" eb="333">
      <t>ハツデンリョウ</t>
    </rPh>
    <rPh sb="334" eb="336">
      <t>ゾウカ</t>
    </rPh>
    <phoneticPr fontId="5"/>
  </si>
  <si>
    <t>①設備利用率は、ほぼ横ばいであります。数値が全国平均値を下回っているのは､冬季の積雪による影響と考えますが､年間発電電力量は当初のシミュレーションの範囲内であり､発電設備の状態は良好であります。
②修繕費比率が前年度比で増加したのは、主に出力制御系統の修繕が生じたことと、発電所内の陥没修繕を実施したことによるものです。
③企業債残高対料金収入比率については、令和2年度から新規事業である小水力発電所の整備を実施しており、本整備の事業で地方債を借入れたことによって高い数値となりました。小水力発電所の建設はR6年度までの継続事業として整備を行うため、今後も高い数値が続くこととなりますが、発電開始後は売電収入によって計画的に償還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37" eb="140">
      <t>ハツデンショ</t>
    </rPh>
    <rPh sb="140" eb="141">
      <t>ナイ</t>
    </rPh>
    <rPh sb="142" eb="144">
      <t>カンボツ</t>
    </rPh>
    <rPh sb="147" eb="149">
      <t>ジッシ</t>
    </rPh>
    <rPh sb="206" eb="208">
      <t>ジッシ</t>
    </rPh>
    <rPh sb="213" eb="214">
      <t>ホン</t>
    </rPh>
    <rPh sb="214" eb="216">
      <t>セイビ</t>
    </rPh>
    <rPh sb="217" eb="219">
      <t>ジギョウ</t>
    </rPh>
    <phoneticPr fontId="5"/>
  </si>
  <si>
    <t>　現状では太陽光発電によって想定どおりの売電収入が得られており､概ね健全な経営状況であります。また､売電収入から計画的に基金への積立てを行うことで､将来の設備更新・撤去に備えています。
  令和2年度から、令和6年度の発電開始に向けた小水力発電所の整備（設計・施工一括）を実施しています。建設改良費の主な財源は地方債で、発電開始後は固定価格買取制度を利用し、電力会社に全量売電することによって事業を運営していく計画です。
　今後も令和2年度に策定した経営戦略に基づく長期の収支計画により、健全な事業運営を進めていくものです。</t>
    <rPh sb="136" eb="1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</si>
</sst>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34"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148.6</c:v>
                </c:pt>
                <c:pt idx="1">
                  <c:v>159.6</c:v>
                </c:pt>
                <c:pt idx="2">
                  <c:v>161.6</c:v>
                </c:pt>
                <c:pt idx="3">
                  <c:v>128.30000000000001</c:v>
                </c:pt>
                <c:pt idx="4">
                  <c:v>146.69999999999999</c:v>
                </c:pt>
              </c:numCache>
            </c:numRef>
          </c:val>
          <c:extLst>
            <c:ext xmlns:c16="http://schemas.microsoft.com/office/drawing/2014/chart" uri="{C3380CC4-5D6E-409C-BE32-E72D297353CC}">
              <c16:uniqueId val="{00000000-7CDD-445A-833E-F65EE114795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7CDD-445A-833E-F65EE114795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DD-445A-833E-F65EE114795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1074.3</c:v>
                </c:pt>
                <c:pt idx="1">
                  <c:v>1203.4000000000001</c:v>
                </c:pt>
                <c:pt idx="2">
                  <c:v>1104.4000000000001</c:v>
                </c:pt>
                <c:pt idx="3">
                  <c:v>682.1</c:v>
                </c:pt>
                <c:pt idx="4">
                  <c:v>620</c:v>
                </c:pt>
              </c:numCache>
            </c:numRef>
          </c:val>
          <c:extLst>
            <c:ext xmlns:c16="http://schemas.microsoft.com/office/drawing/2014/chart" uri="{C3380CC4-5D6E-409C-BE32-E72D297353CC}">
              <c16:uniqueId val="{00000000-D875-4EA1-A790-46D66C4E9A3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D875-4EA1-A790-46D66C4E9A3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875-4EA1-A790-46D66C4E9A3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7-46D8-B330-4EE80ADA212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7-46D8-B330-4EE80ADA212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127-46D8-B330-4EE80ADA212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26353.8</c:v>
                </c:pt>
                <c:pt idx="1">
                  <c:v>24837.599999999999</c:v>
                </c:pt>
                <c:pt idx="2">
                  <c:v>24268.1</c:v>
                </c:pt>
                <c:pt idx="3">
                  <c:v>30857.1</c:v>
                </c:pt>
                <c:pt idx="4">
                  <c:v>29131.7</c:v>
                </c:pt>
              </c:numCache>
            </c:numRef>
          </c:val>
          <c:extLst>
            <c:ext xmlns:c16="http://schemas.microsoft.com/office/drawing/2014/chart" uri="{C3380CC4-5D6E-409C-BE32-E72D297353CC}">
              <c16:uniqueId val="{00000000-9F64-4F9F-BBAF-080744BD3E9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9F64-4F9F-BBAF-080744BD3E9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15931</c:v>
                </c:pt>
                <c:pt idx="1">
                  <c:v>16899</c:v>
                </c:pt>
                <c:pt idx="2">
                  <c:v>16983</c:v>
                </c:pt>
                <c:pt idx="3">
                  <c:v>14645</c:v>
                </c:pt>
                <c:pt idx="4">
                  <c:v>17538</c:v>
                </c:pt>
              </c:numCache>
            </c:numRef>
          </c:val>
          <c:extLst>
            <c:ext xmlns:c16="http://schemas.microsoft.com/office/drawing/2014/chart" uri="{C3380CC4-5D6E-409C-BE32-E72D297353CC}">
              <c16:uniqueId val="{00000000-BCB2-48C5-9824-65505FA853C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BCB2-48C5-9824-65505FA853C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13.4</c:v>
                </c:pt>
                <c:pt idx="1">
                  <c:v>13.4</c:v>
                </c:pt>
                <c:pt idx="2">
                  <c:v>13.2</c:v>
                </c:pt>
                <c:pt idx="3">
                  <c:v>12.9</c:v>
                </c:pt>
                <c:pt idx="4">
                  <c:v>13.9</c:v>
                </c:pt>
              </c:numCache>
            </c:numRef>
          </c:val>
          <c:extLst>
            <c:ext xmlns:c16="http://schemas.microsoft.com/office/drawing/2014/chart" uri="{C3380CC4-5D6E-409C-BE32-E72D297353CC}">
              <c16:uniqueId val="{00000000-AC62-4F11-A596-83CF25BE00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AC62-4F11-A596-83CF25BE00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11.8</c:v>
                </c:pt>
                <c:pt idx="1">
                  <c:v>1.4</c:v>
                </c:pt>
                <c:pt idx="2">
                  <c:v>2.4</c:v>
                </c:pt>
                <c:pt idx="3">
                  <c:v>28.5</c:v>
                </c:pt>
                <c:pt idx="4">
                  <c:v>40.4</c:v>
                </c:pt>
              </c:numCache>
            </c:numRef>
          </c:val>
          <c:extLst>
            <c:ext xmlns:c16="http://schemas.microsoft.com/office/drawing/2014/chart" uri="{C3380CC4-5D6E-409C-BE32-E72D297353CC}">
              <c16:uniqueId val="{00000000-2CCB-483C-82DE-3DB351BEF1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2CCB-483C-82DE-3DB351BEF1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649.79999999999995</c:v>
                </c:pt>
                <c:pt idx="1">
                  <c:v>2259.9</c:v>
                </c:pt>
                <c:pt idx="2">
                  <c:v>2385.3000000000002</c:v>
                </c:pt>
                <c:pt idx="3">
                  <c:v>2265.1</c:v>
                </c:pt>
                <c:pt idx="4">
                  <c:v>3194.9</c:v>
                </c:pt>
              </c:numCache>
            </c:numRef>
          </c:val>
          <c:extLst>
            <c:ext xmlns:c16="http://schemas.microsoft.com/office/drawing/2014/chart" uri="{C3380CC4-5D6E-409C-BE32-E72D297353CC}">
              <c16:uniqueId val="{00000000-170E-4B7D-B55D-F8EDBC7413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170E-4B7D-B55D-F8EDBC7413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0-4274-A58D-0E4507B756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0-4274-A58D-0E4507B756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0A-44B6-AFAC-52C008745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430A-44B6-AFAC-52C008745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D0-440A-A709-D019DAC59F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D0-440A-A709-D019DAC59F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11-49BB-A7A2-E88A294DFE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11-49BB-A7A2-E88A294DFE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8-4FA5-A8E6-9630B20654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8-4FA5-A8E6-9630B20654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8-40B4-8352-C27634CB8F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8-40B4-8352-C27634CB8F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35-4725-A83D-7A9D29C188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35-4725-A83D-7A9D29C188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10-425F-AAA4-F3E43600AD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10-425F-AAA4-F3E43600AD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8-4338-8F19-7994D8BC50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8-4338-8F19-7994D8BC50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D-4AA9-AA57-3EF298375F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D-4AA9-AA57-3EF298375F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1-4FCD-946E-1961874ED3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1-4FCD-946E-1961874ED3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2-45BF-A0BD-55A48465B9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2-45BF-A0BD-55A48465B9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A-4A1B-9A64-177FF92529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A-4A1B-9A64-177FF92529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5-4AFE-A28A-59224ECE87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5-4AFE-A28A-59224ECE87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F9-48C4-846C-BD5E5504E3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F9-48C4-846C-BD5E5504E3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55-4520-92C7-0131E3F82B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5-4520-92C7-0131E3F82B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E-4EE3-9CF8-209E8AE0E6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E-4EE3-9CF8-209E8AE0E6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13.4</c:v>
                </c:pt>
                <c:pt idx="1">
                  <c:v>13.4</c:v>
                </c:pt>
                <c:pt idx="2">
                  <c:v>13.2</c:v>
                </c:pt>
                <c:pt idx="3">
                  <c:v>12.9</c:v>
                </c:pt>
                <c:pt idx="4">
                  <c:v>13.9</c:v>
                </c:pt>
              </c:numCache>
            </c:numRef>
          </c:val>
          <c:extLst>
            <c:ext xmlns:c16="http://schemas.microsoft.com/office/drawing/2014/chart" uri="{C3380CC4-5D6E-409C-BE32-E72D297353CC}">
              <c16:uniqueId val="{00000000-08DB-45AD-99B7-A8169EAF95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08DB-45AD-99B7-A8169EAF95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11.8</c:v>
                </c:pt>
                <c:pt idx="1">
                  <c:v>1.4</c:v>
                </c:pt>
                <c:pt idx="2">
                  <c:v>2.4</c:v>
                </c:pt>
                <c:pt idx="3">
                  <c:v>28.5</c:v>
                </c:pt>
                <c:pt idx="4">
                  <c:v>40.4</c:v>
                </c:pt>
              </c:numCache>
            </c:numRef>
          </c:val>
          <c:extLst>
            <c:ext xmlns:c16="http://schemas.microsoft.com/office/drawing/2014/chart" uri="{C3380CC4-5D6E-409C-BE32-E72D297353CC}">
              <c16:uniqueId val="{00000000-4ACC-49B7-A57F-E9740203D2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4ACC-49B7-A57F-E9740203D2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649.79999999999995</c:v>
                </c:pt>
                <c:pt idx="1">
                  <c:v>596</c:v>
                </c:pt>
                <c:pt idx="2">
                  <c:v>592.70000000000005</c:v>
                </c:pt>
                <c:pt idx="3">
                  <c:v>523.5</c:v>
                </c:pt>
                <c:pt idx="4">
                  <c:v>442.6</c:v>
                </c:pt>
              </c:numCache>
            </c:numRef>
          </c:val>
          <c:extLst>
            <c:ext xmlns:c16="http://schemas.microsoft.com/office/drawing/2014/chart" uri="{C3380CC4-5D6E-409C-BE32-E72D297353CC}">
              <c16:uniqueId val="{00000000-37AE-4499-AB85-167785663C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37AE-4499-AB85-167785663C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CB-49B5-B9E0-22E7D70F18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CB-49B5-B9E0-22E7D70F18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15-4566-9C65-2317D76417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E515-4566-9C65-2317D76417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31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6461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9658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7909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6610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52119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52119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52119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52119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52119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4105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4105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4105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4105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4105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5409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5409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5409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5409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5409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4230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4230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4230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4230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4230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138" width="0.6328125" style="2" customWidth="1"/>
    <col min="139" max="139" width="1.08984375" style="2" customWidth="1"/>
    <col min="140"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群馬県　沼田市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265</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139</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506</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505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496</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483</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524</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506</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505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496</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483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524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18847</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18847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148.6</v>
      </c>
      <c r="S36" s="153"/>
      <c r="T36" s="153"/>
      <c r="U36" s="153"/>
      <c r="V36" s="153"/>
      <c r="W36" s="153"/>
      <c r="X36" s="153"/>
      <c r="Y36" s="153"/>
      <c r="Z36" s="153"/>
      <c r="AA36" s="153"/>
      <c r="AB36" s="153"/>
      <c r="AC36" s="153"/>
      <c r="AD36" s="153"/>
      <c r="AE36" s="153"/>
      <c r="AF36" s="153"/>
      <c r="AG36" s="153"/>
      <c r="AH36" s="153"/>
      <c r="AI36" s="153"/>
      <c r="AJ36" s="154"/>
      <c r="AK36" s="152">
        <f>データ!AZ11</f>
        <v>159.6</v>
      </c>
      <c r="AL36" s="153"/>
      <c r="AM36" s="153"/>
      <c r="AN36" s="153"/>
      <c r="AO36" s="153"/>
      <c r="AP36" s="153"/>
      <c r="AQ36" s="153"/>
      <c r="AR36" s="153"/>
      <c r="AS36" s="153"/>
      <c r="AT36" s="153"/>
      <c r="AU36" s="153"/>
      <c r="AV36" s="153"/>
      <c r="AW36" s="153"/>
      <c r="AX36" s="153"/>
      <c r="AY36" s="153"/>
      <c r="AZ36" s="153"/>
      <c r="BA36" s="153"/>
      <c r="BB36" s="153"/>
      <c r="BC36" s="154"/>
      <c r="BD36" s="152">
        <f>データ!BA11</f>
        <v>161.6</v>
      </c>
      <c r="BE36" s="153"/>
      <c r="BF36" s="153"/>
      <c r="BG36" s="153"/>
      <c r="BH36" s="153"/>
      <c r="BI36" s="153"/>
      <c r="BJ36" s="153"/>
      <c r="BK36" s="153"/>
      <c r="BL36" s="153"/>
      <c r="BM36" s="153"/>
      <c r="BN36" s="153"/>
      <c r="BO36" s="153"/>
      <c r="BP36" s="153"/>
      <c r="BQ36" s="153"/>
      <c r="BR36" s="153"/>
      <c r="BS36" s="153"/>
      <c r="BT36" s="153"/>
      <c r="BU36" s="153"/>
      <c r="BV36" s="154"/>
      <c r="BW36" s="152">
        <f>データ!BB11</f>
        <v>128.30000000000001</v>
      </c>
      <c r="BX36" s="153"/>
      <c r="BY36" s="153"/>
      <c r="BZ36" s="153"/>
      <c r="CA36" s="153"/>
      <c r="CB36" s="153"/>
      <c r="CC36" s="153"/>
      <c r="CD36" s="153"/>
      <c r="CE36" s="153"/>
      <c r="CF36" s="153"/>
      <c r="CG36" s="153"/>
      <c r="CH36" s="153"/>
      <c r="CI36" s="153"/>
      <c r="CJ36" s="153"/>
      <c r="CK36" s="153"/>
      <c r="CL36" s="153"/>
      <c r="CM36" s="153"/>
      <c r="CN36" s="153"/>
      <c r="CO36" s="154"/>
      <c r="CP36" s="152">
        <f>データ!BC11</f>
        <v>146.69999999999999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1074.3</v>
      </c>
      <c r="EC36" s="153"/>
      <c r="ED36" s="153"/>
      <c r="EE36" s="153"/>
      <c r="EF36" s="153"/>
      <c r="EG36" s="153"/>
      <c r="EH36" s="153"/>
      <c r="EI36" s="153"/>
      <c r="EJ36" s="153"/>
      <c r="EK36" s="153"/>
      <c r="EL36" s="153"/>
      <c r="EM36" s="153"/>
      <c r="EN36" s="153"/>
      <c r="EO36" s="153"/>
      <c r="EP36" s="153"/>
      <c r="EQ36" s="153"/>
      <c r="ER36" s="153"/>
      <c r="ES36" s="153"/>
      <c r="ET36" s="154"/>
      <c r="EU36" s="152">
        <f>データ!BK11</f>
        <v>1203.4000000000001</v>
      </c>
      <c r="EV36" s="153"/>
      <c r="EW36" s="153"/>
      <c r="EX36" s="153"/>
      <c r="EY36" s="153"/>
      <c r="EZ36" s="153"/>
      <c r="FA36" s="153"/>
      <c r="FB36" s="153"/>
      <c r="FC36" s="153"/>
      <c r="FD36" s="153"/>
      <c r="FE36" s="153"/>
      <c r="FF36" s="153"/>
      <c r="FG36" s="153"/>
      <c r="FH36" s="153"/>
      <c r="FI36" s="153"/>
      <c r="FJ36" s="153"/>
      <c r="FK36" s="153"/>
      <c r="FL36" s="153"/>
      <c r="FM36" s="154"/>
      <c r="FN36" s="152">
        <f>データ!BL11</f>
        <v>1104.4000000000001</v>
      </c>
      <c r="FO36" s="153"/>
      <c r="FP36" s="153"/>
      <c r="FQ36" s="153"/>
      <c r="FR36" s="153"/>
      <c r="FS36" s="153"/>
      <c r="FT36" s="153"/>
      <c r="FU36" s="153"/>
      <c r="FV36" s="153"/>
      <c r="FW36" s="153"/>
      <c r="FX36" s="153"/>
      <c r="FY36" s="153"/>
      <c r="FZ36" s="153"/>
      <c r="GA36" s="153"/>
      <c r="GB36" s="153"/>
      <c r="GC36" s="153"/>
      <c r="GD36" s="153"/>
      <c r="GE36" s="153"/>
      <c r="GF36" s="154"/>
      <c r="GG36" s="152">
        <f>データ!BM11</f>
        <v>682.1</v>
      </c>
      <c r="GH36" s="153"/>
      <c r="GI36" s="153"/>
      <c r="GJ36" s="153"/>
      <c r="GK36" s="153"/>
      <c r="GL36" s="153"/>
      <c r="GM36" s="153"/>
      <c r="GN36" s="153"/>
      <c r="GO36" s="153"/>
      <c r="GP36" s="153"/>
      <c r="GQ36" s="153"/>
      <c r="GR36" s="153"/>
      <c r="GS36" s="153"/>
      <c r="GT36" s="153"/>
      <c r="GU36" s="153"/>
      <c r="GV36" s="153"/>
      <c r="GW36" s="153"/>
      <c r="GX36" s="153"/>
      <c r="GY36" s="154"/>
      <c r="GZ36" s="152">
        <f>データ!BN11</f>
        <v>620</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26353.8</v>
      </c>
      <c r="MW36" s="153"/>
      <c r="MX36" s="153"/>
      <c r="MY36" s="153"/>
      <c r="MZ36" s="153"/>
      <c r="NA36" s="153"/>
      <c r="NB36" s="153"/>
      <c r="NC36" s="153"/>
      <c r="ND36" s="153"/>
      <c r="NE36" s="153"/>
      <c r="NF36" s="153"/>
      <c r="NG36" s="153"/>
      <c r="NH36" s="153"/>
      <c r="NI36" s="153"/>
      <c r="NJ36" s="153"/>
      <c r="NK36" s="153"/>
      <c r="NL36" s="153"/>
      <c r="NM36" s="153"/>
      <c r="NN36" s="154"/>
      <c r="NO36" s="152">
        <f>データ!CG11</f>
        <v>24837.599999999999</v>
      </c>
      <c r="NP36" s="153"/>
      <c r="NQ36" s="153"/>
      <c r="NR36" s="153"/>
      <c r="NS36" s="153"/>
      <c r="NT36" s="153"/>
      <c r="NU36" s="153"/>
      <c r="NV36" s="153"/>
      <c r="NW36" s="153"/>
      <c r="NX36" s="153"/>
      <c r="NY36" s="153"/>
      <c r="NZ36" s="153"/>
      <c r="OA36" s="153"/>
      <c r="OB36" s="153"/>
      <c r="OC36" s="153"/>
      <c r="OD36" s="153"/>
      <c r="OE36" s="153"/>
      <c r="OF36" s="153"/>
      <c r="OG36" s="154"/>
      <c r="OH36" s="152">
        <f>データ!CH11</f>
        <v>24268.1</v>
      </c>
      <c r="OI36" s="153"/>
      <c r="OJ36" s="153"/>
      <c r="OK36" s="153"/>
      <c r="OL36" s="153"/>
      <c r="OM36" s="153"/>
      <c r="ON36" s="153"/>
      <c r="OO36" s="153"/>
      <c r="OP36" s="153"/>
      <c r="OQ36" s="153"/>
      <c r="OR36" s="153"/>
      <c r="OS36" s="153"/>
      <c r="OT36" s="153"/>
      <c r="OU36" s="153"/>
      <c r="OV36" s="153"/>
      <c r="OW36" s="153"/>
      <c r="OX36" s="153"/>
      <c r="OY36" s="153"/>
      <c r="OZ36" s="154"/>
      <c r="PA36" s="152">
        <f>データ!CI11</f>
        <v>30857.1</v>
      </c>
      <c r="PB36" s="153"/>
      <c r="PC36" s="153"/>
      <c r="PD36" s="153"/>
      <c r="PE36" s="153"/>
      <c r="PF36" s="153"/>
      <c r="PG36" s="153"/>
      <c r="PH36" s="153"/>
      <c r="PI36" s="153"/>
      <c r="PJ36" s="153"/>
      <c r="PK36" s="153"/>
      <c r="PL36" s="153"/>
      <c r="PM36" s="153"/>
      <c r="PN36" s="153"/>
      <c r="PO36" s="153"/>
      <c r="PP36" s="153"/>
      <c r="PQ36" s="153"/>
      <c r="PR36" s="153"/>
      <c r="PS36" s="154"/>
      <c r="PT36" s="152">
        <f>データ!CJ11</f>
        <v>29131.7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15931</v>
      </c>
      <c r="RH36" s="156"/>
      <c r="RI36" s="156"/>
      <c r="RJ36" s="156"/>
      <c r="RK36" s="156"/>
      <c r="RL36" s="156"/>
      <c r="RM36" s="156"/>
      <c r="RN36" s="156"/>
      <c r="RO36" s="156"/>
      <c r="RP36" s="156"/>
      <c r="RQ36" s="156"/>
      <c r="RR36" s="156"/>
      <c r="RS36" s="156"/>
      <c r="RT36" s="156"/>
      <c r="RU36" s="156"/>
      <c r="RV36" s="156"/>
      <c r="RW36" s="156"/>
      <c r="RX36" s="156"/>
      <c r="RY36" s="157"/>
      <c r="RZ36" s="155">
        <f>データ!CQ11</f>
        <v>16899</v>
      </c>
      <c r="SA36" s="156"/>
      <c r="SB36" s="156"/>
      <c r="SC36" s="156"/>
      <c r="SD36" s="156"/>
      <c r="SE36" s="156"/>
      <c r="SF36" s="156"/>
      <c r="SG36" s="156"/>
      <c r="SH36" s="156"/>
      <c r="SI36" s="156"/>
      <c r="SJ36" s="156"/>
      <c r="SK36" s="156"/>
      <c r="SL36" s="156"/>
      <c r="SM36" s="156"/>
      <c r="SN36" s="156"/>
      <c r="SO36" s="156"/>
      <c r="SP36" s="156"/>
      <c r="SQ36" s="156"/>
      <c r="SR36" s="157"/>
      <c r="SS36" s="155">
        <f>データ!CR11</f>
        <v>16983</v>
      </c>
      <c r="ST36" s="156"/>
      <c r="SU36" s="156"/>
      <c r="SV36" s="156"/>
      <c r="SW36" s="156"/>
      <c r="SX36" s="156"/>
      <c r="SY36" s="156"/>
      <c r="SZ36" s="156"/>
      <c r="TA36" s="156"/>
      <c r="TB36" s="156"/>
      <c r="TC36" s="156"/>
      <c r="TD36" s="156"/>
      <c r="TE36" s="156"/>
      <c r="TF36" s="156"/>
      <c r="TG36" s="156"/>
      <c r="TH36" s="156"/>
      <c r="TI36" s="156"/>
      <c r="TJ36" s="156"/>
      <c r="TK36" s="157"/>
      <c r="TL36" s="155">
        <f>データ!CS11</f>
        <v>14645</v>
      </c>
      <c r="TM36" s="156"/>
      <c r="TN36" s="156"/>
      <c r="TO36" s="156"/>
      <c r="TP36" s="156"/>
      <c r="TQ36" s="156"/>
      <c r="TR36" s="156"/>
      <c r="TS36" s="156"/>
      <c r="TT36" s="156"/>
      <c r="TU36" s="156"/>
      <c r="TV36" s="156"/>
      <c r="TW36" s="156"/>
      <c r="TX36" s="156"/>
      <c r="TY36" s="156"/>
      <c r="TZ36" s="156"/>
      <c r="UA36" s="156"/>
      <c r="UB36" s="156"/>
      <c r="UC36" s="156"/>
      <c r="UD36" s="157"/>
      <c r="UE36" s="155">
        <f>データ!CT11</f>
        <v>17538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266</v>
      </c>
      <c r="VE41" s="111"/>
      <c r="VF41" s="111"/>
      <c r="VG41" s="111"/>
      <c r="VH41" s="111"/>
      <c r="VI41" s="111"/>
      <c r="VJ41" s="112"/>
    </row>
    <row r="42" spans="1:582" ht="29.5"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13.4</v>
      </c>
      <c r="U56" s="153"/>
      <c r="V56" s="153"/>
      <c r="W56" s="153"/>
      <c r="X56" s="153"/>
      <c r="Y56" s="153"/>
      <c r="Z56" s="153"/>
      <c r="AA56" s="153"/>
      <c r="AB56" s="153"/>
      <c r="AC56" s="153"/>
      <c r="AD56" s="153"/>
      <c r="AE56" s="153"/>
      <c r="AF56" s="153"/>
      <c r="AG56" s="153"/>
      <c r="AH56" s="153"/>
      <c r="AI56" s="153"/>
      <c r="AJ56" s="153"/>
      <c r="AK56" s="153"/>
      <c r="AL56" s="154"/>
      <c r="AM56" s="152">
        <f>データ!DB11</f>
        <v>13.4</v>
      </c>
      <c r="AN56" s="153"/>
      <c r="AO56" s="153"/>
      <c r="AP56" s="153"/>
      <c r="AQ56" s="153"/>
      <c r="AR56" s="153"/>
      <c r="AS56" s="153"/>
      <c r="AT56" s="153"/>
      <c r="AU56" s="153"/>
      <c r="AV56" s="153"/>
      <c r="AW56" s="153"/>
      <c r="AX56" s="153"/>
      <c r="AY56" s="153"/>
      <c r="AZ56" s="153"/>
      <c r="BA56" s="153"/>
      <c r="BB56" s="153"/>
      <c r="BC56" s="153"/>
      <c r="BD56" s="153"/>
      <c r="BE56" s="154"/>
      <c r="BF56" s="152">
        <f>データ!DC11</f>
        <v>13.2</v>
      </c>
      <c r="BG56" s="153"/>
      <c r="BH56" s="153"/>
      <c r="BI56" s="153"/>
      <c r="BJ56" s="153"/>
      <c r="BK56" s="153"/>
      <c r="BL56" s="153"/>
      <c r="BM56" s="153"/>
      <c r="BN56" s="153"/>
      <c r="BO56" s="153"/>
      <c r="BP56" s="153"/>
      <c r="BQ56" s="153"/>
      <c r="BR56" s="153"/>
      <c r="BS56" s="153"/>
      <c r="BT56" s="153"/>
      <c r="BU56" s="153"/>
      <c r="BV56" s="153"/>
      <c r="BW56" s="153"/>
      <c r="BX56" s="154"/>
      <c r="BY56" s="152">
        <f>データ!DD11</f>
        <v>12.9</v>
      </c>
      <c r="BZ56" s="153"/>
      <c r="CA56" s="153"/>
      <c r="CB56" s="153"/>
      <c r="CC56" s="153"/>
      <c r="CD56" s="153"/>
      <c r="CE56" s="153"/>
      <c r="CF56" s="153"/>
      <c r="CG56" s="153"/>
      <c r="CH56" s="153"/>
      <c r="CI56" s="153"/>
      <c r="CJ56" s="153"/>
      <c r="CK56" s="153"/>
      <c r="CL56" s="153"/>
      <c r="CM56" s="153"/>
      <c r="CN56" s="153"/>
      <c r="CO56" s="153"/>
      <c r="CP56" s="153"/>
      <c r="CQ56" s="154"/>
      <c r="CR56" s="152">
        <f>データ!DE11</f>
        <v>13.9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13.4</v>
      </c>
      <c r="RM56" s="170"/>
      <c r="RN56" s="170"/>
      <c r="RO56" s="170"/>
      <c r="RP56" s="170"/>
      <c r="RQ56" s="170"/>
      <c r="RR56" s="170"/>
      <c r="RS56" s="170"/>
      <c r="RT56" s="170"/>
      <c r="RU56" s="170"/>
      <c r="RV56" s="170"/>
      <c r="RW56" s="170"/>
      <c r="RX56" s="170"/>
      <c r="RY56" s="170"/>
      <c r="RZ56" s="170"/>
      <c r="SA56" s="170"/>
      <c r="SB56" s="170"/>
      <c r="SC56" s="170">
        <f>データ!KX11</f>
        <v>13.4</v>
      </c>
      <c r="SD56" s="170"/>
      <c r="SE56" s="170"/>
      <c r="SF56" s="170"/>
      <c r="SG56" s="170"/>
      <c r="SH56" s="170"/>
      <c r="SI56" s="170"/>
      <c r="SJ56" s="170"/>
      <c r="SK56" s="170"/>
      <c r="SL56" s="170"/>
      <c r="SM56" s="170"/>
      <c r="SN56" s="170"/>
      <c r="SO56" s="170"/>
      <c r="SP56" s="170"/>
      <c r="SQ56" s="170"/>
      <c r="SR56" s="170"/>
      <c r="SS56" s="170"/>
      <c r="ST56" s="170">
        <f>データ!KY11</f>
        <v>13.2</v>
      </c>
      <c r="SU56" s="170"/>
      <c r="SV56" s="170"/>
      <c r="SW56" s="170"/>
      <c r="SX56" s="170"/>
      <c r="SY56" s="170"/>
      <c r="SZ56" s="170"/>
      <c r="TA56" s="170"/>
      <c r="TB56" s="170"/>
      <c r="TC56" s="170"/>
      <c r="TD56" s="170"/>
      <c r="TE56" s="170"/>
      <c r="TF56" s="170"/>
      <c r="TG56" s="170"/>
      <c r="TH56" s="170"/>
      <c r="TI56" s="170"/>
      <c r="TJ56" s="170"/>
      <c r="TK56" s="170">
        <f>データ!KZ11</f>
        <v>12.9</v>
      </c>
      <c r="TL56" s="170"/>
      <c r="TM56" s="170"/>
      <c r="TN56" s="170"/>
      <c r="TO56" s="170"/>
      <c r="TP56" s="170"/>
      <c r="TQ56" s="170"/>
      <c r="TR56" s="170"/>
      <c r="TS56" s="170"/>
      <c r="TT56" s="170"/>
      <c r="TU56" s="170"/>
      <c r="TV56" s="170"/>
      <c r="TW56" s="170"/>
      <c r="TX56" s="170"/>
      <c r="TY56" s="170"/>
      <c r="TZ56" s="170"/>
      <c r="UA56" s="170"/>
      <c r="UB56" s="170">
        <f>データ!LA11</f>
        <v>13.9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11.8</v>
      </c>
      <c r="U71" s="153"/>
      <c r="V71" s="153"/>
      <c r="W71" s="153"/>
      <c r="X71" s="153"/>
      <c r="Y71" s="153"/>
      <c r="Z71" s="153"/>
      <c r="AA71" s="153"/>
      <c r="AB71" s="153"/>
      <c r="AC71" s="153"/>
      <c r="AD71" s="153"/>
      <c r="AE71" s="153"/>
      <c r="AF71" s="153"/>
      <c r="AG71" s="153"/>
      <c r="AH71" s="153"/>
      <c r="AI71" s="153"/>
      <c r="AJ71" s="153"/>
      <c r="AK71" s="153"/>
      <c r="AL71" s="154"/>
      <c r="AM71" s="152">
        <f>データ!DL11</f>
        <v>1.4</v>
      </c>
      <c r="AN71" s="153"/>
      <c r="AO71" s="153"/>
      <c r="AP71" s="153"/>
      <c r="AQ71" s="153"/>
      <c r="AR71" s="153"/>
      <c r="AS71" s="153"/>
      <c r="AT71" s="153"/>
      <c r="AU71" s="153"/>
      <c r="AV71" s="153"/>
      <c r="AW71" s="153"/>
      <c r="AX71" s="153"/>
      <c r="AY71" s="153"/>
      <c r="AZ71" s="153"/>
      <c r="BA71" s="153"/>
      <c r="BB71" s="153"/>
      <c r="BC71" s="153"/>
      <c r="BD71" s="153"/>
      <c r="BE71" s="154"/>
      <c r="BF71" s="152">
        <f>データ!DM11</f>
        <v>2.4</v>
      </c>
      <c r="BG71" s="153"/>
      <c r="BH71" s="153"/>
      <c r="BI71" s="153"/>
      <c r="BJ71" s="153"/>
      <c r="BK71" s="153"/>
      <c r="BL71" s="153"/>
      <c r="BM71" s="153"/>
      <c r="BN71" s="153"/>
      <c r="BO71" s="153"/>
      <c r="BP71" s="153"/>
      <c r="BQ71" s="153"/>
      <c r="BR71" s="153"/>
      <c r="BS71" s="153"/>
      <c r="BT71" s="153"/>
      <c r="BU71" s="153"/>
      <c r="BV71" s="153"/>
      <c r="BW71" s="153"/>
      <c r="BX71" s="154"/>
      <c r="BY71" s="152">
        <f>データ!DN11</f>
        <v>28.5</v>
      </c>
      <c r="BZ71" s="153"/>
      <c r="CA71" s="153"/>
      <c r="CB71" s="153"/>
      <c r="CC71" s="153"/>
      <c r="CD71" s="153"/>
      <c r="CE71" s="153"/>
      <c r="CF71" s="153"/>
      <c r="CG71" s="153"/>
      <c r="CH71" s="153"/>
      <c r="CI71" s="153"/>
      <c r="CJ71" s="153"/>
      <c r="CK71" s="153"/>
      <c r="CL71" s="153"/>
      <c r="CM71" s="153"/>
      <c r="CN71" s="153"/>
      <c r="CO71" s="153"/>
      <c r="CP71" s="153"/>
      <c r="CQ71" s="154"/>
      <c r="CR71" s="152">
        <f>データ!DO11</f>
        <v>40.4</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11.8</v>
      </c>
      <c r="RM71" s="170"/>
      <c r="RN71" s="170"/>
      <c r="RO71" s="170"/>
      <c r="RP71" s="170"/>
      <c r="RQ71" s="170"/>
      <c r="RR71" s="170"/>
      <c r="RS71" s="170"/>
      <c r="RT71" s="170"/>
      <c r="RU71" s="170"/>
      <c r="RV71" s="170"/>
      <c r="RW71" s="170"/>
      <c r="RX71" s="170"/>
      <c r="RY71" s="170"/>
      <c r="RZ71" s="170"/>
      <c r="SA71" s="170"/>
      <c r="SB71" s="170"/>
      <c r="SC71" s="170">
        <f>データ!LH11</f>
        <v>1.4</v>
      </c>
      <c r="SD71" s="170"/>
      <c r="SE71" s="170"/>
      <c r="SF71" s="170"/>
      <c r="SG71" s="170"/>
      <c r="SH71" s="170"/>
      <c r="SI71" s="170"/>
      <c r="SJ71" s="170"/>
      <c r="SK71" s="170"/>
      <c r="SL71" s="170"/>
      <c r="SM71" s="170"/>
      <c r="SN71" s="170"/>
      <c r="SO71" s="170"/>
      <c r="SP71" s="170"/>
      <c r="SQ71" s="170"/>
      <c r="SR71" s="170"/>
      <c r="SS71" s="170"/>
      <c r="ST71" s="170">
        <f>データ!LI11</f>
        <v>2.4</v>
      </c>
      <c r="SU71" s="170"/>
      <c r="SV71" s="170"/>
      <c r="SW71" s="170"/>
      <c r="SX71" s="170"/>
      <c r="SY71" s="170"/>
      <c r="SZ71" s="170"/>
      <c r="TA71" s="170"/>
      <c r="TB71" s="170"/>
      <c r="TC71" s="170"/>
      <c r="TD71" s="170"/>
      <c r="TE71" s="170"/>
      <c r="TF71" s="170"/>
      <c r="TG71" s="170"/>
      <c r="TH71" s="170"/>
      <c r="TI71" s="170"/>
      <c r="TJ71" s="170"/>
      <c r="TK71" s="170">
        <f>データ!LJ11</f>
        <v>28.5</v>
      </c>
      <c r="TL71" s="170"/>
      <c r="TM71" s="170"/>
      <c r="TN71" s="170"/>
      <c r="TO71" s="170"/>
      <c r="TP71" s="170"/>
      <c r="TQ71" s="170"/>
      <c r="TR71" s="170"/>
      <c r="TS71" s="170"/>
      <c r="TT71" s="170"/>
      <c r="TU71" s="170"/>
      <c r="TV71" s="170"/>
      <c r="TW71" s="170"/>
      <c r="TX71" s="170"/>
      <c r="TY71" s="170"/>
      <c r="TZ71" s="170"/>
      <c r="UA71" s="170"/>
      <c r="UB71" s="170">
        <f>データ!LK11</f>
        <v>40.4</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649.79999999999995</v>
      </c>
      <c r="U86" s="153"/>
      <c r="V86" s="153"/>
      <c r="W86" s="153"/>
      <c r="X86" s="153"/>
      <c r="Y86" s="153"/>
      <c r="Z86" s="153"/>
      <c r="AA86" s="153"/>
      <c r="AB86" s="153"/>
      <c r="AC86" s="153"/>
      <c r="AD86" s="153"/>
      <c r="AE86" s="153"/>
      <c r="AF86" s="153"/>
      <c r="AG86" s="153"/>
      <c r="AH86" s="153"/>
      <c r="AI86" s="153"/>
      <c r="AJ86" s="153"/>
      <c r="AK86" s="153"/>
      <c r="AL86" s="154"/>
      <c r="AM86" s="152">
        <f>データ!DV11</f>
        <v>2259.9</v>
      </c>
      <c r="AN86" s="153"/>
      <c r="AO86" s="153"/>
      <c r="AP86" s="153"/>
      <c r="AQ86" s="153"/>
      <c r="AR86" s="153"/>
      <c r="AS86" s="153"/>
      <c r="AT86" s="153"/>
      <c r="AU86" s="153"/>
      <c r="AV86" s="153"/>
      <c r="AW86" s="153"/>
      <c r="AX86" s="153"/>
      <c r="AY86" s="153"/>
      <c r="AZ86" s="153"/>
      <c r="BA86" s="153"/>
      <c r="BB86" s="153"/>
      <c r="BC86" s="153"/>
      <c r="BD86" s="153"/>
      <c r="BE86" s="154"/>
      <c r="BF86" s="152">
        <f>データ!DW11</f>
        <v>2385.3000000000002</v>
      </c>
      <c r="BG86" s="153"/>
      <c r="BH86" s="153"/>
      <c r="BI86" s="153"/>
      <c r="BJ86" s="153"/>
      <c r="BK86" s="153"/>
      <c r="BL86" s="153"/>
      <c r="BM86" s="153"/>
      <c r="BN86" s="153"/>
      <c r="BO86" s="153"/>
      <c r="BP86" s="153"/>
      <c r="BQ86" s="153"/>
      <c r="BR86" s="153"/>
      <c r="BS86" s="153"/>
      <c r="BT86" s="153"/>
      <c r="BU86" s="153"/>
      <c r="BV86" s="153"/>
      <c r="BW86" s="153"/>
      <c r="BX86" s="154"/>
      <c r="BY86" s="152">
        <f>データ!DX11</f>
        <v>2265.1</v>
      </c>
      <c r="BZ86" s="153"/>
      <c r="CA86" s="153"/>
      <c r="CB86" s="153"/>
      <c r="CC86" s="153"/>
      <c r="CD86" s="153"/>
      <c r="CE86" s="153"/>
      <c r="CF86" s="153"/>
      <c r="CG86" s="153"/>
      <c r="CH86" s="153"/>
      <c r="CI86" s="153"/>
      <c r="CJ86" s="153"/>
      <c r="CK86" s="153"/>
      <c r="CL86" s="153"/>
      <c r="CM86" s="153"/>
      <c r="CN86" s="153"/>
      <c r="CO86" s="153"/>
      <c r="CP86" s="153"/>
      <c r="CQ86" s="154"/>
      <c r="CR86" s="152">
        <f>データ!DY11</f>
        <v>3194.9</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649.79999999999995</v>
      </c>
      <c r="RM86" s="170"/>
      <c r="RN86" s="170"/>
      <c r="RO86" s="170"/>
      <c r="RP86" s="170"/>
      <c r="RQ86" s="170"/>
      <c r="RR86" s="170"/>
      <c r="RS86" s="170"/>
      <c r="RT86" s="170"/>
      <c r="RU86" s="170"/>
      <c r="RV86" s="170"/>
      <c r="RW86" s="170"/>
      <c r="RX86" s="170"/>
      <c r="RY86" s="170"/>
      <c r="RZ86" s="170"/>
      <c r="SA86" s="170"/>
      <c r="SB86" s="170"/>
      <c r="SC86" s="170">
        <f>データ!LR11</f>
        <v>596</v>
      </c>
      <c r="SD86" s="170"/>
      <c r="SE86" s="170"/>
      <c r="SF86" s="170"/>
      <c r="SG86" s="170"/>
      <c r="SH86" s="170"/>
      <c r="SI86" s="170"/>
      <c r="SJ86" s="170"/>
      <c r="SK86" s="170"/>
      <c r="SL86" s="170"/>
      <c r="SM86" s="170"/>
      <c r="SN86" s="170"/>
      <c r="SO86" s="170"/>
      <c r="SP86" s="170"/>
      <c r="SQ86" s="170"/>
      <c r="SR86" s="170"/>
      <c r="SS86" s="170"/>
      <c r="ST86" s="170">
        <f>データ!LS11</f>
        <v>592.70000000000005</v>
      </c>
      <c r="SU86" s="170"/>
      <c r="SV86" s="170"/>
      <c r="SW86" s="170"/>
      <c r="SX86" s="170"/>
      <c r="SY86" s="170"/>
      <c r="SZ86" s="170"/>
      <c r="TA86" s="170"/>
      <c r="TB86" s="170"/>
      <c r="TC86" s="170"/>
      <c r="TD86" s="170"/>
      <c r="TE86" s="170"/>
      <c r="TF86" s="170"/>
      <c r="TG86" s="170"/>
      <c r="TH86" s="170"/>
      <c r="TI86" s="170"/>
      <c r="TJ86" s="170"/>
      <c r="TK86" s="170">
        <f>データ!LT11</f>
        <v>523.5</v>
      </c>
      <c r="TL86" s="170"/>
      <c r="TM86" s="170"/>
      <c r="TN86" s="170"/>
      <c r="TO86" s="170"/>
      <c r="TP86" s="170"/>
      <c r="TQ86" s="170"/>
      <c r="TR86" s="170"/>
      <c r="TS86" s="170"/>
      <c r="TT86" s="170"/>
      <c r="TU86" s="170"/>
      <c r="TV86" s="170"/>
      <c r="TW86" s="170"/>
      <c r="TX86" s="170"/>
      <c r="TY86" s="170"/>
      <c r="TZ86" s="170"/>
      <c r="UA86" s="170"/>
      <c r="UB86" s="170">
        <f>データ!LU11</f>
        <v>442.6</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267</v>
      </c>
      <c r="VE100" s="111"/>
      <c r="VF100" s="111"/>
      <c r="VG100" s="111"/>
      <c r="VH100" s="111"/>
      <c r="VI100" s="111"/>
      <c r="VJ100" s="112"/>
    </row>
    <row r="101" spans="1:582" ht="13.5" customHeight="1" x14ac:dyDescent="0.2">
      <c r="A101" s="1"/>
      <c r="B101" s="28"/>
      <c r="C101" s="1"/>
      <c r="D101" s="1"/>
      <c r="E101" s="1"/>
      <c r="F101" s="1"/>
      <c r="G101" s="1"/>
      <c r="H101" s="149" t="s">
        <v>37</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38</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38</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38</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37</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40</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（最大出力合計429kW）</v>
      </c>
      <c r="D126" s="2" t="str">
        <f>データ!EX9</f>
        <v>（最大出力合計-kW）</v>
      </c>
      <c r="E126" s="2" t="str">
        <f>データ!GW9</f>
        <v>（最大出力合計-kW）</v>
      </c>
      <c r="F126" s="2" t="str">
        <f>データ!IV9</f>
        <v>（最大出力合計-kW）</v>
      </c>
      <c r="G126" s="2" t="str">
        <f>データ!KU9</f>
        <v>（最大出力合計429kW）</v>
      </c>
    </row>
  </sheetData>
  <sheetProtection algorithmName="SHA-512" hashValue="qAZU+Q9RA3G3t7GuplEMQSG2E1f9w4N3yAwiTrJJ+aJMcEm9EJu6FfGP7+pyO3AvSjjyXtAzjvhIuzYXYXU3tw==" saltValue="Ok/jKzKaPxAcR4o25MBMg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52" x14ac:dyDescent="0.2">
      <c r="A6" s="33" t="s">
        <v>123</v>
      </c>
      <c r="B6" s="48" t="str">
        <f>B7</f>
        <v>2023</v>
      </c>
      <c r="C6" s="48" t="str">
        <f t="shared" ref="C6:AX6" si="6">C7</f>
        <v>102067</v>
      </c>
      <c r="D6" s="48" t="str">
        <f t="shared" si="6"/>
        <v>47</v>
      </c>
      <c r="E6" s="48" t="str">
        <f t="shared" si="6"/>
        <v>04</v>
      </c>
      <c r="F6" s="48" t="str">
        <f t="shared" si="6"/>
        <v>0</v>
      </c>
      <c r="G6" s="48" t="str">
        <f t="shared" si="6"/>
        <v>000</v>
      </c>
      <c r="H6" s="48" t="str">
        <f t="shared" si="6"/>
        <v>群馬県　沼田市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2</v>
      </c>
      <c r="Q6" s="50" t="str">
        <f t="shared" si="6"/>
        <v>-</v>
      </c>
      <c r="R6" s="51" t="str">
        <f>R7</f>
        <v>令和19年5月30日　沼田市多那太陽光発電所</v>
      </c>
      <c r="S6" s="52" t="str">
        <f t="shared" si="6"/>
        <v>令和19年6月9日　沼田市多那太陽光発電所</v>
      </c>
      <c r="T6" s="48" t="str">
        <f t="shared" si="6"/>
        <v>無</v>
      </c>
      <c r="U6" s="52" t="str">
        <f t="shared" si="6"/>
        <v>東京電力エナジーパートナー㈱</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506</v>
      </c>
      <c r="AM6" s="50">
        <f t="shared" si="6"/>
        <v>505</v>
      </c>
      <c r="AN6" s="50">
        <f t="shared" si="6"/>
        <v>496</v>
      </c>
      <c r="AO6" s="50">
        <f t="shared" si="6"/>
        <v>483</v>
      </c>
      <c r="AP6" s="50">
        <f t="shared" si="6"/>
        <v>524</v>
      </c>
      <c r="AQ6" s="50">
        <f t="shared" si="6"/>
        <v>506</v>
      </c>
      <c r="AR6" s="50">
        <f t="shared" si="6"/>
        <v>505</v>
      </c>
      <c r="AS6" s="50">
        <f t="shared" si="6"/>
        <v>496</v>
      </c>
      <c r="AT6" s="50">
        <f t="shared" si="6"/>
        <v>483</v>
      </c>
      <c r="AU6" s="50">
        <f t="shared" si="6"/>
        <v>524</v>
      </c>
      <c r="AV6" s="50" t="str">
        <f t="shared" si="6"/>
        <v>-</v>
      </c>
      <c r="AW6" s="50">
        <f t="shared" si="6"/>
        <v>18847</v>
      </c>
      <c r="AX6" s="50">
        <f t="shared" si="6"/>
        <v>18847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124</v>
      </c>
      <c r="C7" s="58" t="s">
        <v>125</v>
      </c>
      <c r="D7" s="58" t="s">
        <v>126</v>
      </c>
      <c r="E7" s="58" t="s">
        <v>127</v>
      </c>
      <c r="F7" s="58" t="s">
        <v>128</v>
      </c>
      <c r="G7" s="58" t="s">
        <v>129</v>
      </c>
      <c r="H7" s="58" t="s">
        <v>130</v>
      </c>
      <c r="I7" s="58" t="s">
        <v>131</v>
      </c>
      <c r="J7" s="58" t="s">
        <v>132</v>
      </c>
      <c r="K7" s="58" t="s">
        <v>133</v>
      </c>
      <c r="L7" s="59" t="s">
        <v>134</v>
      </c>
      <c r="M7" s="60" t="s">
        <v>135</v>
      </c>
      <c r="N7" s="60" t="s">
        <v>135</v>
      </c>
      <c r="O7" s="61" t="s">
        <v>135</v>
      </c>
      <c r="P7" s="61">
        <v>2</v>
      </c>
      <c r="Q7" s="61" t="s">
        <v>135</v>
      </c>
      <c r="R7" s="62" t="s">
        <v>136</v>
      </c>
      <c r="S7" s="62" t="s">
        <v>137</v>
      </c>
      <c r="T7" s="63" t="s">
        <v>138</v>
      </c>
      <c r="U7" s="62" t="s">
        <v>139</v>
      </c>
      <c r="V7" s="59" t="s">
        <v>135</v>
      </c>
      <c r="W7" s="61" t="s">
        <v>135</v>
      </c>
      <c r="X7" s="61" t="s">
        <v>135</v>
      </c>
      <c r="Y7" s="61" t="s">
        <v>135</v>
      </c>
      <c r="Z7" s="61" t="s">
        <v>135</v>
      </c>
      <c r="AA7" s="61" t="s">
        <v>135</v>
      </c>
      <c r="AB7" s="61" t="s">
        <v>135</v>
      </c>
      <c r="AC7" s="61" t="s">
        <v>135</v>
      </c>
      <c r="AD7" s="61" t="s">
        <v>135</v>
      </c>
      <c r="AE7" s="61" t="s">
        <v>135</v>
      </c>
      <c r="AF7" s="61" t="s">
        <v>135</v>
      </c>
      <c r="AG7" s="61" t="s">
        <v>135</v>
      </c>
      <c r="AH7" s="61" t="s">
        <v>135</v>
      </c>
      <c r="AI7" s="61" t="s">
        <v>135</v>
      </c>
      <c r="AJ7" s="61" t="s">
        <v>135</v>
      </c>
      <c r="AK7" s="61" t="s">
        <v>135</v>
      </c>
      <c r="AL7" s="61">
        <v>506</v>
      </c>
      <c r="AM7" s="61">
        <v>505</v>
      </c>
      <c r="AN7" s="61">
        <v>496</v>
      </c>
      <c r="AO7" s="61">
        <v>483</v>
      </c>
      <c r="AP7" s="61">
        <v>524</v>
      </c>
      <c r="AQ7" s="61">
        <v>506</v>
      </c>
      <c r="AR7" s="61">
        <v>505</v>
      </c>
      <c r="AS7" s="61">
        <v>496</v>
      </c>
      <c r="AT7" s="61">
        <v>483</v>
      </c>
      <c r="AU7" s="61">
        <v>524</v>
      </c>
      <c r="AV7" s="61" t="s">
        <v>135</v>
      </c>
      <c r="AW7" s="61">
        <v>18847</v>
      </c>
      <c r="AX7" s="61">
        <v>18847</v>
      </c>
      <c r="AY7" s="64">
        <v>148.6</v>
      </c>
      <c r="AZ7" s="64">
        <v>159.6</v>
      </c>
      <c r="BA7" s="64">
        <v>161.6</v>
      </c>
      <c r="BB7" s="64">
        <v>128.30000000000001</v>
      </c>
      <c r="BC7" s="64">
        <v>146.69999999999999</v>
      </c>
      <c r="BD7" s="64">
        <v>134.69999999999999</v>
      </c>
      <c r="BE7" s="64">
        <v>141.80000000000001</v>
      </c>
      <c r="BF7" s="64">
        <v>138.19999999999999</v>
      </c>
      <c r="BG7" s="64">
        <v>135</v>
      </c>
      <c r="BH7" s="64">
        <v>136.6</v>
      </c>
      <c r="BI7" s="64">
        <v>100</v>
      </c>
      <c r="BJ7" s="64">
        <v>1074.3</v>
      </c>
      <c r="BK7" s="64">
        <v>1203.4000000000001</v>
      </c>
      <c r="BL7" s="64">
        <v>1104.4000000000001</v>
      </c>
      <c r="BM7" s="64">
        <v>682.1</v>
      </c>
      <c r="BN7" s="64">
        <v>620</v>
      </c>
      <c r="BO7" s="64">
        <v>253.6</v>
      </c>
      <c r="BP7" s="64">
        <v>238</v>
      </c>
      <c r="BQ7" s="64">
        <v>227.5</v>
      </c>
      <c r="BR7" s="64">
        <v>238.5</v>
      </c>
      <c r="BS7" s="64">
        <v>235</v>
      </c>
      <c r="BT7" s="64">
        <v>100</v>
      </c>
      <c r="BU7" s="64" t="s">
        <v>135</v>
      </c>
      <c r="BV7" s="64" t="s">
        <v>135</v>
      </c>
      <c r="BW7" s="64" t="s">
        <v>135</v>
      </c>
      <c r="BX7" s="64" t="s">
        <v>135</v>
      </c>
      <c r="BY7" s="64" t="s">
        <v>135</v>
      </c>
      <c r="BZ7" s="64" t="s">
        <v>135</v>
      </c>
      <c r="CA7" s="64" t="s">
        <v>135</v>
      </c>
      <c r="CB7" s="64" t="s">
        <v>135</v>
      </c>
      <c r="CC7" s="64" t="s">
        <v>135</v>
      </c>
      <c r="CD7" s="64" t="s">
        <v>135</v>
      </c>
      <c r="CE7" s="64" t="s">
        <v>135</v>
      </c>
      <c r="CF7" s="64">
        <v>26353.8</v>
      </c>
      <c r="CG7" s="64">
        <v>24837.599999999999</v>
      </c>
      <c r="CH7" s="64">
        <v>24268.1</v>
      </c>
      <c r="CI7" s="64">
        <v>30857.1</v>
      </c>
      <c r="CJ7" s="64">
        <v>29131.7</v>
      </c>
      <c r="CK7" s="64">
        <v>19066.3</v>
      </c>
      <c r="CL7" s="64">
        <v>18998.7</v>
      </c>
      <c r="CM7" s="64">
        <v>17544.5</v>
      </c>
      <c r="CN7" s="64">
        <v>19886.599999999999</v>
      </c>
      <c r="CO7" s="64">
        <v>23723.7</v>
      </c>
      <c r="CP7" s="61">
        <v>15931</v>
      </c>
      <c r="CQ7" s="61">
        <v>16899</v>
      </c>
      <c r="CR7" s="61">
        <v>16983</v>
      </c>
      <c r="CS7" s="61">
        <v>14645</v>
      </c>
      <c r="CT7" s="61">
        <v>17538</v>
      </c>
      <c r="CU7" s="61">
        <v>33434</v>
      </c>
      <c r="CV7" s="61">
        <v>36820</v>
      </c>
      <c r="CW7" s="61">
        <v>35532</v>
      </c>
      <c r="CX7" s="61">
        <v>36111</v>
      </c>
      <c r="CY7" s="61">
        <v>39983</v>
      </c>
      <c r="CZ7" s="61">
        <v>429</v>
      </c>
      <c r="DA7" s="64">
        <v>13.4</v>
      </c>
      <c r="DB7" s="64">
        <v>13.4</v>
      </c>
      <c r="DC7" s="64">
        <v>13.2</v>
      </c>
      <c r="DD7" s="64">
        <v>12.9</v>
      </c>
      <c r="DE7" s="64">
        <v>13.9</v>
      </c>
      <c r="DF7" s="64">
        <v>28.7</v>
      </c>
      <c r="DG7" s="64">
        <v>29.1</v>
      </c>
      <c r="DH7" s="64">
        <v>29.4</v>
      </c>
      <c r="DI7" s="64">
        <v>28.9</v>
      </c>
      <c r="DJ7" s="64">
        <v>27.4</v>
      </c>
      <c r="DK7" s="64">
        <v>11.8</v>
      </c>
      <c r="DL7" s="64">
        <v>1.4</v>
      </c>
      <c r="DM7" s="64">
        <v>2.4</v>
      </c>
      <c r="DN7" s="64">
        <v>28.5</v>
      </c>
      <c r="DO7" s="64">
        <v>40.4</v>
      </c>
      <c r="DP7" s="64">
        <v>5.7</v>
      </c>
      <c r="DQ7" s="64">
        <v>6.8</v>
      </c>
      <c r="DR7" s="64">
        <v>5.2</v>
      </c>
      <c r="DS7" s="64">
        <v>4.2</v>
      </c>
      <c r="DT7" s="64">
        <v>12.1</v>
      </c>
      <c r="DU7" s="64">
        <v>649.79999999999995</v>
      </c>
      <c r="DV7" s="64">
        <v>2259.9</v>
      </c>
      <c r="DW7" s="64">
        <v>2385.3000000000002</v>
      </c>
      <c r="DX7" s="64">
        <v>2265.1</v>
      </c>
      <c r="DY7" s="64">
        <v>3194.9</v>
      </c>
      <c r="DZ7" s="64">
        <v>184.7</v>
      </c>
      <c r="EA7" s="64">
        <v>175.7</v>
      </c>
      <c r="EB7" s="64">
        <v>208.4</v>
      </c>
      <c r="EC7" s="64">
        <v>198.6</v>
      </c>
      <c r="ED7" s="64">
        <v>198</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87.5</v>
      </c>
      <c r="EV7" s="64">
        <v>90.7</v>
      </c>
      <c r="EW7" s="64">
        <v>85</v>
      </c>
      <c r="EX7" s="64">
        <v>77.2</v>
      </c>
      <c r="EY7" s="61" t="s">
        <v>135</v>
      </c>
      <c r="EZ7" s="64" t="s">
        <v>135</v>
      </c>
      <c r="FA7" s="64" t="s">
        <v>135</v>
      </c>
      <c r="FB7" s="64" t="s">
        <v>135</v>
      </c>
      <c r="FC7" s="64" t="s">
        <v>135</v>
      </c>
      <c r="FD7" s="64" t="s">
        <v>135</v>
      </c>
      <c r="FE7" s="64">
        <v>60.4</v>
      </c>
      <c r="FF7" s="64">
        <v>54.1</v>
      </c>
      <c r="FG7" s="64">
        <v>58.1</v>
      </c>
      <c r="FH7" s="64">
        <v>55.4</v>
      </c>
      <c r="FI7" s="64">
        <v>46.1</v>
      </c>
      <c r="FJ7" s="64" t="s">
        <v>135</v>
      </c>
      <c r="FK7" s="64" t="s">
        <v>135</v>
      </c>
      <c r="FL7" s="64" t="s">
        <v>135</v>
      </c>
      <c r="FM7" s="64" t="s">
        <v>135</v>
      </c>
      <c r="FN7" s="64" t="s">
        <v>135</v>
      </c>
      <c r="FO7" s="64">
        <v>14.9</v>
      </c>
      <c r="FP7" s="64">
        <v>16.2</v>
      </c>
      <c r="FQ7" s="64">
        <v>5.6</v>
      </c>
      <c r="FR7" s="64">
        <v>7</v>
      </c>
      <c r="FS7" s="64">
        <v>35.700000000000003</v>
      </c>
      <c r="FT7" s="64" t="s">
        <v>135</v>
      </c>
      <c r="FU7" s="64" t="s">
        <v>135</v>
      </c>
      <c r="FV7" s="64" t="s">
        <v>135</v>
      </c>
      <c r="FW7" s="64" t="s">
        <v>135</v>
      </c>
      <c r="FX7" s="64" t="s">
        <v>135</v>
      </c>
      <c r="FY7" s="64">
        <v>314.5</v>
      </c>
      <c r="FZ7" s="64">
        <v>339.9</v>
      </c>
      <c r="GA7" s="64">
        <v>303.60000000000002</v>
      </c>
      <c r="GB7" s="64">
        <v>276.89999999999998</v>
      </c>
      <c r="GC7" s="64">
        <v>385.1</v>
      </c>
      <c r="GD7" s="64" t="s">
        <v>135</v>
      </c>
      <c r="GE7" s="64" t="s">
        <v>135</v>
      </c>
      <c r="GF7" s="64" t="s">
        <v>135</v>
      </c>
      <c r="GG7" s="64" t="s">
        <v>135</v>
      </c>
      <c r="GH7" s="64" t="s">
        <v>135</v>
      </c>
      <c r="GI7" s="64" t="s">
        <v>135</v>
      </c>
      <c r="GJ7" s="64" t="s">
        <v>135</v>
      </c>
      <c r="GK7" s="64" t="s">
        <v>135</v>
      </c>
      <c r="GL7" s="64" t="s">
        <v>135</v>
      </c>
      <c r="GM7" s="64" t="s">
        <v>135</v>
      </c>
      <c r="GN7" s="64" t="s">
        <v>135</v>
      </c>
      <c r="GO7" s="64" t="s">
        <v>135</v>
      </c>
      <c r="GP7" s="64" t="s">
        <v>135</v>
      </c>
      <c r="GQ7" s="64" t="s">
        <v>135</v>
      </c>
      <c r="GR7" s="64" t="s">
        <v>135</v>
      </c>
      <c r="GS7" s="64">
        <v>96</v>
      </c>
      <c r="GT7" s="64">
        <v>97.1</v>
      </c>
      <c r="GU7" s="64">
        <v>98.9</v>
      </c>
      <c r="GV7" s="64">
        <v>99.1</v>
      </c>
      <c r="GW7" s="64">
        <v>97.4</v>
      </c>
      <c r="GX7" s="61" t="s">
        <v>135</v>
      </c>
      <c r="GY7" s="64" t="s">
        <v>135</v>
      </c>
      <c r="GZ7" s="64" t="s">
        <v>135</v>
      </c>
      <c r="HA7" s="64" t="s">
        <v>135</v>
      </c>
      <c r="HB7" s="64" t="s">
        <v>135</v>
      </c>
      <c r="HC7" s="64" t="s">
        <v>135</v>
      </c>
      <c r="HD7" s="64">
        <v>71.8</v>
      </c>
      <c r="HE7" s="64">
        <v>70.400000000000006</v>
      </c>
      <c r="HF7" s="64">
        <v>70.8</v>
      </c>
      <c r="HG7" s="64">
        <v>71.7</v>
      </c>
      <c r="HH7" s="64">
        <v>68.2</v>
      </c>
      <c r="HI7" s="64" t="s">
        <v>135</v>
      </c>
      <c r="HJ7" s="64" t="s">
        <v>135</v>
      </c>
      <c r="HK7" s="64" t="s">
        <v>135</v>
      </c>
      <c r="HL7" s="64" t="s">
        <v>135</v>
      </c>
      <c r="HM7" s="64" t="s">
        <v>135</v>
      </c>
      <c r="HN7" s="64">
        <v>0</v>
      </c>
      <c r="HO7" s="64">
        <v>0</v>
      </c>
      <c r="HP7" s="64">
        <v>0.7</v>
      </c>
      <c r="HQ7" s="64">
        <v>0.8</v>
      </c>
      <c r="HR7" s="64">
        <v>0</v>
      </c>
      <c r="HS7" s="64" t="s">
        <v>135</v>
      </c>
      <c r="HT7" s="64" t="s">
        <v>135</v>
      </c>
      <c r="HU7" s="64" t="s">
        <v>135</v>
      </c>
      <c r="HV7" s="64" t="s">
        <v>135</v>
      </c>
      <c r="HW7" s="64" t="s">
        <v>135</v>
      </c>
      <c r="HX7" s="64">
        <v>55.3</v>
      </c>
      <c r="HY7" s="64">
        <v>54.4</v>
      </c>
      <c r="HZ7" s="64">
        <v>57.6</v>
      </c>
      <c r="IA7" s="64">
        <v>38</v>
      </c>
      <c r="IB7" s="64">
        <v>25.6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31.2</v>
      </c>
      <c r="IS7" s="64">
        <v>31.7</v>
      </c>
      <c r="IT7" s="64">
        <v>37.9</v>
      </c>
      <c r="IU7" s="64">
        <v>17.3</v>
      </c>
      <c r="IV7" s="64">
        <v>5.6</v>
      </c>
      <c r="IW7" s="61" t="s">
        <v>135</v>
      </c>
      <c r="IX7" s="64" t="s">
        <v>135</v>
      </c>
      <c r="IY7" s="64" t="s">
        <v>135</v>
      </c>
      <c r="IZ7" s="64" t="s">
        <v>135</v>
      </c>
      <c r="JA7" s="64" t="s">
        <v>135</v>
      </c>
      <c r="JB7" s="64" t="s">
        <v>135</v>
      </c>
      <c r="JC7" s="64">
        <v>12.3</v>
      </c>
      <c r="JD7" s="64">
        <v>16.899999999999999</v>
      </c>
      <c r="JE7" s="64">
        <v>21.3</v>
      </c>
      <c r="JF7" s="64">
        <v>19.399999999999999</v>
      </c>
      <c r="JG7" s="64">
        <v>17.899999999999999</v>
      </c>
      <c r="JH7" s="64" t="s">
        <v>135</v>
      </c>
      <c r="JI7" s="64" t="s">
        <v>135</v>
      </c>
      <c r="JJ7" s="64" t="s">
        <v>135</v>
      </c>
      <c r="JK7" s="64" t="s">
        <v>135</v>
      </c>
      <c r="JL7" s="64" t="s">
        <v>135</v>
      </c>
      <c r="JM7" s="64">
        <v>29.8</v>
      </c>
      <c r="JN7" s="64">
        <v>24.4</v>
      </c>
      <c r="JO7" s="64">
        <v>16.600000000000001</v>
      </c>
      <c r="JP7" s="64">
        <v>8.6</v>
      </c>
      <c r="JQ7" s="64">
        <v>8.4</v>
      </c>
      <c r="JR7" s="64" t="s">
        <v>135</v>
      </c>
      <c r="JS7" s="64" t="s">
        <v>135</v>
      </c>
      <c r="JT7" s="64" t="s">
        <v>135</v>
      </c>
      <c r="JU7" s="64" t="s">
        <v>135</v>
      </c>
      <c r="JV7" s="64" t="s">
        <v>135</v>
      </c>
      <c r="JW7" s="64">
        <v>470.4</v>
      </c>
      <c r="JX7" s="64">
        <v>340.1</v>
      </c>
      <c r="JY7" s="64">
        <v>453.6</v>
      </c>
      <c r="JZ7" s="64">
        <v>506.5</v>
      </c>
      <c r="KA7" s="64">
        <v>558.29999999999995</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95.3</v>
      </c>
      <c r="KR7" s="64">
        <v>95</v>
      </c>
      <c r="KS7" s="64">
        <v>96.5</v>
      </c>
      <c r="KT7" s="64">
        <v>98.5</v>
      </c>
      <c r="KU7" s="64">
        <v>97.7</v>
      </c>
      <c r="KV7" s="61">
        <v>429</v>
      </c>
      <c r="KW7" s="64">
        <v>13.4</v>
      </c>
      <c r="KX7" s="64">
        <v>13.4</v>
      </c>
      <c r="KY7" s="64">
        <v>13.2</v>
      </c>
      <c r="KZ7" s="64">
        <v>12.9</v>
      </c>
      <c r="LA7" s="64">
        <v>13.9</v>
      </c>
      <c r="LB7" s="64">
        <v>14.9</v>
      </c>
      <c r="LC7" s="64">
        <v>14.9</v>
      </c>
      <c r="LD7" s="64">
        <v>14.3</v>
      </c>
      <c r="LE7" s="64">
        <v>13.8</v>
      </c>
      <c r="LF7" s="64">
        <v>14.2</v>
      </c>
      <c r="LG7" s="64">
        <v>11.8</v>
      </c>
      <c r="LH7" s="64">
        <v>1.4</v>
      </c>
      <c r="LI7" s="64">
        <v>2.4</v>
      </c>
      <c r="LJ7" s="64">
        <v>28.5</v>
      </c>
      <c r="LK7" s="64">
        <v>40.4</v>
      </c>
      <c r="LL7" s="64">
        <v>0.4</v>
      </c>
      <c r="LM7" s="64">
        <v>1.8</v>
      </c>
      <c r="LN7" s="64">
        <v>1.8</v>
      </c>
      <c r="LO7" s="64">
        <v>2.7</v>
      </c>
      <c r="LP7" s="64">
        <v>9.6999999999999993</v>
      </c>
      <c r="LQ7" s="64">
        <v>649.79999999999995</v>
      </c>
      <c r="LR7" s="64">
        <v>596</v>
      </c>
      <c r="LS7" s="64">
        <v>592.70000000000005</v>
      </c>
      <c r="LT7" s="64">
        <v>523.5</v>
      </c>
      <c r="LU7" s="64">
        <v>442.6</v>
      </c>
      <c r="LV7" s="64">
        <v>138.1</v>
      </c>
      <c r="LW7" s="64">
        <v>125.8</v>
      </c>
      <c r="LX7" s="64">
        <v>119.4</v>
      </c>
      <c r="LY7" s="64">
        <v>113</v>
      </c>
      <c r="LZ7" s="64">
        <v>99.1</v>
      </c>
      <c r="MA7" s="64" t="s">
        <v>135</v>
      </c>
      <c r="MB7" s="64" t="s">
        <v>135</v>
      </c>
      <c r="MC7" s="64" t="s">
        <v>135</v>
      </c>
      <c r="MD7" s="64" t="s">
        <v>135</v>
      </c>
      <c r="ME7" s="64" t="s">
        <v>135</v>
      </c>
      <c r="MF7" s="64" t="s">
        <v>135</v>
      </c>
      <c r="MG7" s="64" t="s">
        <v>135</v>
      </c>
      <c r="MH7" s="64" t="s">
        <v>135</v>
      </c>
      <c r="MI7" s="64" t="s">
        <v>135</v>
      </c>
      <c r="MJ7" s="64" t="s">
        <v>135</v>
      </c>
      <c r="MK7" s="64">
        <v>100</v>
      </c>
      <c r="ML7" s="64">
        <v>100</v>
      </c>
      <c r="MM7" s="64">
        <v>100</v>
      </c>
      <c r="MN7" s="64">
        <v>100</v>
      </c>
      <c r="MO7" s="64">
        <v>100</v>
      </c>
      <c r="MP7" s="64">
        <v>98.8</v>
      </c>
      <c r="MQ7" s="64">
        <v>98.9</v>
      </c>
      <c r="MR7" s="64">
        <v>99.7</v>
      </c>
      <c r="MS7" s="64">
        <v>99.8</v>
      </c>
      <c r="MT7" s="64">
        <v>99.7</v>
      </c>
      <c r="MU7" s="64" t="s">
        <v>135</v>
      </c>
      <c r="MV7" s="64" t="s">
        <v>135</v>
      </c>
      <c r="MW7" s="64" t="s">
        <v>135</v>
      </c>
      <c r="MX7" s="64" t="s">
        <v>135</v>
      </c>
      <c r="MY7" s="64" t="s">
        <v>135</v>
      </c>
      <c r="MZ7" s="64" t="s">
        <v>135</v>
      </c>
      <c r="NA7" s="64" t="s">
        <v>135</v>
      </c>
      <c r="NB7" s="64" t="s">
        <v>135</v>
      </c>
      <c r="NC7" s="64" t="s">
        <v>135</v>
      </c>
      <c r="ND7" s="64" t="s">
        <v>135</v>
      </c>
      <c r="NE7" s="64" t="s">
        <v>135</v>
      </c>
      <c r="NF7" s="64" t="s">
        <v>135</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140</v>
      </c>
      <c r="FB8" s="66"/>
      <c r="FC8" s="66"/>
      <c r="FD8" s="66"/>
      <c r="FE8" s="66"/>
      <c r="FF8" s="67"/>
      <c r="FG8" s="66"/>
      <c r="FH8" s="66"/>
      <c r="FI8" s="66" t="str">
        <f>FJ4</f>
        <v>修繕費比率（％）</v>
      </c>
      <c r="FJ8" s="66" t="b">
        <f>IF(SUM($M$6,$MU$7:$MX$7)=0,FALSE,TRUE)</f>
        <v>0</v>
      </c>
      <c r="FK8" s="68" t="s">
        <v>140</v>
      </c>
      <c r="FL8" s="66"/>
      <c r="FM8" s="66"/>
      <c r="FN8" s="66"/>
      <c r="FO8" s="66"/>
      <c r="FP8" s="66"/>
      <c r="FQ8" s="67"/>
      <c r="FR8" s="66"/>
      <c r="FS8" s="66" t="str">
        <f>FT4</f>
        <v>企業債残高対料金収入比率（％）</v>
      </c>
      <c r="FT8" s="66" t="b">
        <f>IF(SUM($M$6,$MU$7:$MX$7)=0,FALSE,TRUE)</f>
        <v>0</v>
      </c>
      <c r="FU8" s="68" t="s">
        <v>140</v>
      </c>
      <c r="FV8" s="66"/>
      <c r="FW8" s="66"/>
      <c r="FX8" s="66"/>
      <c r="FY8" s="66"/>
      <c r="FZ8" s="66"/>
      <c r="GA8" s="66"/>
      <c r="GB8" s="67"/>
      <c r="GC8" s="66" t="str">
        <f>GD4</f>
        <v>有形固定資産減価償却率（％）</v>
      </c>
      <c r="GD8" s="66" t="b">
        <f>IF(SUM($M$6,$MU$7:$MX$7)=0,FALSE,TRUE)</f>
        <v>0</v>
      </c>
      <c r="GE8" s="68" t="s">
        <v>140</v>
      </c>
      <c r="GF8" s="66"/>
      <c r="GG8" s="66"/>
      <c r="GH8" s="66"/>
      <c r="GI8" s="66"/>
      <c r="GJ8" s="66"/>
      <c r="GK8" s="66"/>
      <c r="GL8" s="66"/>
      <c r="GM8" s="66" t="str">
        <f>GN4</f>
        <v>FIT・FIP収入割合（％）</v>
      </c>
      <c r="GN8" s="66" t="b">
        <f>IF(SUM($M$6,$MU$7:$MX$7)=0,FALSE,TRUE)</f>
        <v>0</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（最大出力合計429kW）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（最大出力合計429kW）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148.6</v>
      </c>
      <c r="AZ11" s="75">
        <f>AZ7</f>
        <v>159.6</v>
      </c>
      <c r="BA11" s="75">
        <f>BA7</f>
        <v>161.6</v>
      </c>
      <c r="BB11" s="75">
        <f>BB7</f>
        <v>128.30000000000001</v>
      </c>
      <c r="BC11" s="75">
        <f>BC7</f>
        <v>146.69999999999999</v>
      </c>
      <c r="BD11" s="65"/>
      <c r="BE11" s="65"/>
      <c r="BF11" s="65"/>
      <c r="BG11" s="65"/>
      <c r="BH11" s="65"/>
      <c r="BI11" s="74" t="s">
        <v>148</v>
      </c>
      <c r="BJ11" s="75">
        <f>BJ7</f>
        <v>1074.3</v>
      </c>
      <c r="BK11" s="75">
        <f>BK7</f>
        <v>1203.4000000000001</v>
      </c>
      <c r="BL11" s="75">
        <f>BL7</f>
        <v>1104.4000000000001</v>
      </c>
      <c r="BM11" s="75">
        <f>BM7</f>
        <v>682.1</v>
      </c>
      <c r="BN11" s="75">
        <f>BN7</f>
        <v>620</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26353.8</v>
      </c>
      <c r="CG11" s="75">
        <f>CG7</f>
        <v>24837.599999999999</v>
      </c>
      <c r="CH11" s="75">
        <f>CH7</f>
        <v>24268.1</v>
      </c>
      <c r="CI11" s="75">
        <f>CI7</f>
        <v>30857.1</v>
      </c>
      <c r="CJ11" s="75">
        <f>CJ7</f>
        <v>29131.7</v>
      </c>
      <c r="CK11" s="65"/>
      <c r="CL11" s="65"/>
      <c r="CM11" s="65"/>
      <c r="CN11" s="65"/>
      <c r="CO11" s="74" t="s">
        <v>148</v>
      </c>
      <c r="CP11" s="76">
        <f>CP7</f>
        <v>15931</v>
      </c>
      <c r="CQ11" s="76">
        <f>CQ7</f>
        <v>16899</v>
      </c>
      <c r="CR11" s="76">
        <f>CR7</f>
        <v>16983</v>
      </c>
      <c r="CS11" s="76">
        <f>CS7</f>
        <v>14645</v>
      </c>
      <c r="CT11" s="76">
        <f>CT7</f>
        <v>17538</v>
      </c>
      <c r="CU11" s="65"/>
      <c r="CV11" s="65"/>
      <c r="CW11" s="65"/>
      <c r="CX11" s="65"/>
      <c r="CY11" s="65"/>
      <c r="CZ11" s="74" t="s">
        <v>148</v>
      </c>
      <c r="DA11" s="75">
        <f>DA7</f>
        <v>13.4</v>
      </c>
      <c r="DB11" s="75">
        <f>DB7</f>
        <v>13.4</v>
      </c>
      <c r="DC11" s="75">
        <f>DC7</f>
        <v>13.2</v>
      </c>
      <c r="DD11" s="75">
        <f>DD7</f>
        <v>12.9</v>
      </c>
      <c r="DE11" s="75">
        <f>DE7</f>
        <v>13.9</v>
      </c>
      <c r="DF11" s="65"/>
      <c r="DG11" s="65"/>
      <c r="DH11" s="65"/>
      <c r="DI11" s="65"/>
      <c r="DJ11" s="74" t="s">
        <v>148</v>
      </c>
      <c r="DK11" s="75">
        <f>DK7</f>
        <v>11.8</v>
      </c>
      <c r="DL11" s="75">
        <f>DL7</f>
        <v>1.4</v>
      </c>
      <c r="DM11" s="75">
        <f>DM7</f>
        <v>2.4</v>
      </c>
      <c r="DN11" s="75">
        <f>DN7</f>
        <v>28.5</v>
      </c>
      <c r="DO11" s="75">
        <f>DO7</f>
        <v>40.4</v>
      </c>
      <c r="DP11" s="65"/>
      <c r="DQ11" s="65"/>
      <c r="DR11" s="65"/>
      <c r="DS11" s="65"/>
      <c r="DT11" s="74" t="s">
        <v>148</v>
      </c>
      <c r="DU11" s="75">
        <f>DU7</f>
        <v>649.79999999999995</v>
      </c>
      <c r="DV11" s="75">
        <f>DV7</f>
        <v>2259.9</v>
      </c>
      <c r="DW11" s="75">
        <f>DW7</f>
        <v>2385.3000000000002</v>
      </c>
      <c r="DX11" s="75">
        <f>DX7</f>
        <v>2265.1</v>
      </c>
      <c r="DY11" s="75">
        <f>DY7</f>
        <v>3194.9</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148</v>
      </c>
      <c r="EO11" s="75">
        <f>EO7</f>
        <v>100</v>
      </c>
      <c r="EP11" s="75">
        <f>EP7</f>
        <v>100</v>
      </c>
      <c r="EQ11" s="75">
        <f>EQ7</f>
        <v>100</v>
      </c>
      <c r="ER11" s="75">
        <f>ER7</f>
        <v>100</v>
      </c>
      <c r="ES11" s="75">
        <f>ES7</f>
        <v>100</v>
      </c>
      <c r="ET11" s="65"/>
      <c r="EU11" s="65"/>
      <c r="EV11" s="65"/>
      <c r="EW11" s="65"/>
      <c r="EX11" s="65"/>
      <c r="EY11" s="74" t="s">
        <v>148</v>
      </c>
      <c r="EZ11" s="75" t="str">
        <f>EZ7</f>
        <v>-</v>
      </c>
      <c r="FA11" s="75" t="str">
        <f>FA7</f>
        <v>-</v>
      </c>
      <c r="FB11" s="75" t="str">
        <f>FB7</f>
        <v>-</v>
      </c>
      <c r="FC11" s="75" t="str">
        <f>FC7</f>
        <v>-</v>
      </c>
      <c r="FD11" s="75" t="str">
        <f>FD7</f>
        <v>-</v>
      </c>
      <c r="FE11" s="65"/>
      <c r="FF11" s="65"/>
      <c r="FG11" s="65"/>
      <c r="FH11" s="65"/>
      <c r="FI11" s="74" t="s">
        <v>148</v>
      </c>
      <c r="FJ11" s="75" t="str">
        <f>FJ7</f>
        <v>-</v>
      </c>
      <c r="FK11" s="75" t="str">
        <f>FK7</f>
        <v>-</v>
      </c>
      <c r="FL11" s="75" t="str">
        <f>FL7</f>
        <v>-</v>
      </c>
      <c r="FM11" s="75" t="str">
        <f>FM7</f>
        <v>-</v>
      </c>
      <c r="FN11" s="75" t="str">
        <f>FN7</f>
        <v>-</v>
      </c>
      <c r="FO11" s="65"/>
      <c r="FP11" s="65"/>
      <c r="FQ11" s="65"/>
      <c r="FR11" s="65"/>
      <c r="FS11" s="74" t="s">
        <v>148</v>
      </c>
      <c r="FT11" s="75" t="str">
        <f>FT7</f>
        <v>-</v>
      </c>
      <c r="FU11" s="75" t="str">
        <f>FU7</f>
        <v>-</v>
      </c>
      <c r="FV11" s="75" t="str">
        <f>FV7</f>
        <v>-</v>
      </c>
      <c r="FW11" s="75" t="str">
        <f>FW7</f>
        <v>-</v>
      </c>
      <c r="FX11" s="75" t="str">
        <f>FX7</f>
        <v>-</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148</v>
      </c>
      <c r="GN11" s="75" t="str">
        <f>GN7</f>
        <v>-</v>
      </c>
      <c r="GO11" s="75" t="str">
        <f>GO7</f>
        <v>-</v>
      </c>
      <c r="GP11" s="75" t="str">
        <f>GP7</f>
        <v>-</v>
      </c>
      <c r="GQ11" s="75" t="str">
        <f>GQ7</f>
        <v>-</v>
      </c>
      <c r="GR11" s="75" t="str">
        <f>GR7</f>
        <v>-</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149</v>
      </c>
      <c r="KW11" s="75">
        <f>KW7</f>
        <v>13.4</v>
      </c>
      <c r="KX11" s="75">
        <f>KX7</f>
        <v>13.4</v>
      </c>
      <c r="KY11" s="75">
        <f>KY7</f>
        <v>13.2</v>
      </c>
      <c r="KZ11" s="75">
        <f>KZ7</f>
        <v>12.9</v>
      </c>
      <c r="LA11" s="75">
        <f>LA7</f>
        <v>13.9</v>
      </c>
      <c r="LB11" s="65"/>
      <c r="LC11" s="65"/>
      <c r="LD11" s="65"/>
      <c r="LE11" s="65"/>
      <c r="LF11" s="74" t="s">
        <v>150</v>
      </c>
      <c r="LG11" s="75">
        <f>LG7</f>
        <v>11.8</v>
      </c>
      <c r="LH11" s="75">
        <f>LH7</f>
        <v>1.4</v>
      </c>
      <c r="LI11" s="75">
        <f>LI7</f>
        <v>2.4</v>
      </c>
      <c r="LJ11" s="75">
        <f>LJ7</f>
        <v>28.5</v>
      </c>
      <c r="LK11" s="75">
        <f>LK7</f>
        <v>40.4</v>
      </c>
      <c r="LL11" s="65"/>
      <c r="LM11" s="65"/>
      <c r="LN11" s="65"/>
      <c r="LO11" s="65"/>
      <c r="LP11" s="74" t="s">
        <v>148</v>
      </c>
      <c r="LQ11" s="75">
        <f>LQ7</f>
        <v>649.79999999999995</v>
      </c>
      <c r="LR11" s="75">
        <f>LR7</f>
        <v>596</v>
      </c>
      <c r="LS11" s="75">
        <f>LS7</f>
        <v>592.70000000000005</v>
      </c>
      <c r="LT11" s="75">
        <f>LT7</f>
        <v>523.5</v>
      </c>
      <c r="LU11" s="75">
        <f>LU7</f>
        <v>442.6</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151</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134.69999999999999</v>
      </c>
      <c r="AZ12" s="75">
        <f>BE7</f>
        <v>141.80000000000001</v>
      </c>
      <c r="BA12" s="75">
        <f>BF7</f>
        <v>138.19999999999999</v>
      </c>
      <c r="BB12" s="75">
        <f>BG7</f>
        <v>135</v>
      </c>
      <c r="BC12" s="75">
        <f>BH7</f>
        <v>136.6</v>
      </c>
      <c r="BD12" s="65"/>
      <c r="BE12" s="65"/>
      <c r="BF12" s="65"/>
      <c r="BG12" s="65"/>
      <c r="BH12" s="65"/>
      <c r="BI12" s="74" t="s">
        <v>153</v>
      </c>
      <c r="BJ12" s="75">
        <f>BO7</f>
        <v>253.6</v>
      </c>
      <c r="BK12" s="75">
        <f>BP7</f>
        <v>238</v>
      </c>
      <c r="BL12" s="75">
        <f>BQ7</f>
        <v>227.5</v>
      </c>
      <c r="BM12" s="75">
        <f>BR7</f>
        <v>238.5</v>
      </c>
      <c r="BN12" s="75">
        <f>BS7</f>
        <v>235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154</v>
      </c>
      <c r="CF12" s="75">
        <f>CK7</f>
        <v>19066.3</v>
      </c>
      <c r="CG12" s="75">
        <f>CL7</f>
        <v>18998.7</v>
      </c>
      <c r="CH12" s="75">
        <f>CM7</f>
        <v>17544.5</v>
      </c>
      <c r="CI12" s="75">
        <f>CN7</f>
        <v>19886.599999999999</v>
      </c>
      <c r="CJ12" s="75">
        <f>CO7</f>
        <v>23723.7</v>
      </c>
      <c r="CK12" s="65"/>
      <c r="CL12" s="65"/>
      <c r="CM12" s="65"/>
      <c r="CN12" s="65"/>
      <c r="CO12" s="74" t="s">
        <v>155</v>
      </c>
      <c r="CP12" s="76">
        <f>CU7</f>
        <v>33434</v>
      </c>
      <c r="CQ12" s="76">
        <f>CV7</f>
        <v>36820</v>
      </c>
      <c r="CR12" s="76">
        <f>CW7</f>
        <v>35532</v>
      </c>
      <c r="CS12" s="76">
        <f>CX7</f>
        <v>36111</v>
      </c>
      <c r="CT12" s="76">
        <f>CY7</f>
        <v>39983</v>
      </c>
      <c r="CU12" s="65"/>
      <c r="CV12" s="65"/>
      <c r="CW12" s="65"/>
      <c r="CX12" s="65"/>
      <c r="CY12" s="65"/>
      <c r="CZ12" s="74" t="s">
        <v>154</v>
      </c>
      <c r="DA12" s="75">
        <f>DF7</f>
        <v>28.7</v>
      </c>
      <c r="DB12" s="75">
        <f>DG7</f>
        <v>29.1</v>
      </c>
      <c r="DC12" s="75">
        <f>DH7</f>
        <v>29.4</v>
      </c>
      <c r="DD12" s="75">
        <f>DI7</f>
        <v>28.9</v>
      </c>
      <c r="DE12" s="75">
        <f>DJ7</f>
        <v>27.4</v>
      </c>
      <c r="DF12" s="65"/>
      <c r="DG12" s="65"/>
      <c r="DH12" s="65"/>
      <c r="DI12" s="65"/>
      <c r="DJ12" s="74" t="s">
        <v>154</v>
      </c>
      <c r="DK12" s="75">
        <f>DP7</f>
        <v>5.7</v>
      </c>
      <c r="DL12" s="75">
        <f>DQ7</f>
        <v>6.8</v>
      </c>
      <c r="DM12" s="75">
        <f>DR7</f>
        <v>5.2</v>
      </c>
      <c r="DN12" s="75">
        <f>DS7</f>
        <v>4.2</v>
      </c>
      <c r="DO12" s="75">
        <f>DT7</f>
        <v>12.1</v>
      </c>
      <c r="DP12" s="65"/>
      <c r="DQ12" s="65"/>
      <c r="DR12" s="65"/>
      <c r="DS12" s="65"/>
      <c r="DT12" s="74" t="s">
        <v>154</v>
      </c>
      <c r="DU12" s="75">
        <f>DZ7</f>
        <v>184.7</v>
      </c>
      <c r="DV12" s="75">
        <f>EA7</f>
        <v>175.7</v>
      </c>
      <c r="DW12" s="75">
        <f>EB7</f>
        <v>208.4</v>
      </c>
      <c r="DX12" s="75">
        <f>EC7</f>
        <v>198.6</v>
      </c>
      <c r="DY12" s="75">
        <f>ED7</f>
        <v>198</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86.6</v>
      </c>
      <c r="EP12" s="75">
        <f>EU7</f>
        <v>87.5</v>
      </c>
      <c r="EQ12" s="75">
        <f>EV7</f>
        <v>90.7</v>
      </c>
      <c r="ER12" s="75">
        <f>EW7</f>
        <v>85</v>
      </c>
      <c r="ES12" s="75">
        <f>EX7</f>
        <v>77.2</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154</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14.9</v>
      </c>
      <c r="KX12" s="75">
        <f>IF($KW$8,LC7,"-")</f>
        <v>14.9</v>
      </c>
      <c r="KY12" s="75">
        <f>IF($KW$8,LD7,"-")</f>
        <v>14.3</v>
      </c>
      <c r="KZ12" s="75">
        <f>IF($KW$8,LE7,"-")</f>
        <v>13.8</v>
      </c>
      <c r="LA12" s="75">
        <f>IF($KW$8,LF7,"-")</f>
        <v>14.2</v>
      </c>
      <c r="LB12" s="65"/>
      <c r="LC12" s="65"/>
      <c r="LD12" s="65"/>
      <c r="LE12" s="65"/>
      <c r="LF12" s="74" t="s">
        <v>154</v>
      </c>
      <c r="LG12" s="75">
        <f>IF($LG$8,LL7,"-")</f>
        <v>0.4</v>
      </c>
      <c r="LH12" s="75">
        <f>IF($LG$8,LM7,"-")</f>
        <v>1.8</v>
      </c>
      <c r="LI12" s="75">
        <f>IF($LG$8,LN7,"-")</f>
        <v>1.8</v>
      </c>
      <c r="LJ12" s="75">
        <f>IF($LG$8,LO7,"-")</f>
        <v>2.7</v>
      </c>
      <c r="LK12" s="75">
        <f>IF($LG$8,LP7,"-")</f>
        <v>9.6999999999999993</v>
      </c>
      <c r="LL12" s="65"/>
      <c r="LM12" s="65"/>
      <c r="LN12" s="65"/>
      <c r="LO12" s="65"/>
      <c r="LP12" s="74" t="s">
        <v>154</v>
      </c>
      <c r="LQ12" s="75">
        <f>IF($LQ$8,LV7,"-")</f>
        <v>138.1</v>
      </c>
      <c r="LR12" s="75">
        <f>IF($LQ$8,LW7,"-")</f>
        <v>125.8</v>
      </c>
      <c r="LS12" s="75">
        <f>IF($LQ$8,LX7,"-")</f>
        <v>119.4</v>
      </c>
      <c r="LT12" s="75">
        <f>IF($LQ$8,LY7,"-")</f>
        <v>113</v>
      </c>
      <c r="LU12" s="75">
        <f>IF($LQ$8,LZ7,"-")</f>
        <v>99.1</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79" t="s">
        <v>158</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159</v>
      </c>
      <c r="C15" s="178"/>
      <c r="D15" s="80"/>
      <c r="E15" s="77">
        <v>1</v>
      </c>
      <c r="F15" s="178" t="s">
        <v>160</v>
      </c>
      <c r="G15" s="178"/>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163</v>
      </c>
      <c r="C16" s="178"/>
      <c r="D16" s="80"/>
      <c r="E16" s="77">
        <f>E15+1</f>
        <v>2</v>
      </c>
      <c r="F16" s="178" t="s">
        <v>95</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148.6</v>
      </c>
      <c r="AZ17" s="85">
        <f t="shared" ref="AZ17:BC17" si="9">IF(AZ7="-",NA(),AZ7)</f>
        <v>159.6</v>
      </c>
      <c r="BA17" s="85">
        <f t="shared" si="9"/>
        <v>161.6</v>
      </c>
      <c r="BB17" s="85">
        <f t="shared" si="9"/>
        <v>128.30000000000001</v>
      </c>
      <c r="BC17" s="85">
        <f t="shared" si="9"/>
        <v>146.69999999999999</v>
      </c>
      <c r="BD17" s="80"/>
      <c r="BE17" s="80"/>
      <c r="BF17" s="80"/>
      <c r="BG17" s="80"/>
      <c r="BH17" s="80"/>
      <c r="BI17" s="84" t="s">
        <v>168</v>
      </c>
      <c r="BJ17" s="85">
        <f>IF(BJ7="-",NA(),BJ7)</f>
        <v>1074.3</v>
      </c>
      <c r="BK17" s="85">
        <f t="shared" ref="BK17:BN17" si="10">IF(BK7="-",NA(),BK7)</f>
        <v>1203.4000000000001</v>
      </c>
      <c r="BL17" s="85">
        <f t="shared" si="10"/>
        <v>1104.4000000000001</v>
      </c>
      <c r="BM17" s="85">
        <f t="shared" si="10"/>
        <v>682.1</v>
      </c>
      <c r="BN17" s="85">
        <f t="shared" si="10"/>
        <v>620</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168</v>
      </c>
      <c r="CF17" s="85">
        <f>IF(CF7="-",NA(),CF7)</f>
        <v>26353.8</v>
      </c>
      <c r="CG17" s="85">
        <f t="shared" ref="CG17:CJ17" si="12">IF(CG7="-",NA(),CG7)</f>
        <v>24837.599999999999</v>
      </c>
      <c r="CH17" s="85">
        <f t="shared" si="12"/>
        <v>24268.1</v>
      </c>
      <c r="CI17" s="85">
        <f t="shared" si="12"/>
        <v>30857.1</v>
      </c>
      <c r="CJ17" s="85">
        <f t="shared" si="12"/>
        <v>29131.7</v>
      </c>
      <c r="CK17" s="80"/>
      <c r="CL17" s="80"/>
      <c r="CM17" s="80"/>
      <c r="CN17" s="80"/>
      <c r="CO17" s="84" t="s">
        <v>168</v>
      </c>
      <c r="CP17" s="86">
        <f>IF(CP7="-",NA(),CP7)</f>
        <v>15931</v>
      </c>
      <c r="CQ17" s="86">
        <f t="shared" ref="CQ17:CT17" si="13">IF(CQ7="-",NA(),CQ7)</f>
        <v>16899</v>
      </c>
      <c r="CR17" s="86">
        <f t="shared" si="13"/>
        <v>16983</v>
      </c>
      <c r="CS17" s="86">
        <f t="shared" si="13"/>
        <v>14645</v>
      </c>
      <c r="CT17" s="86">
        <f t="shared" si="13"/>
        <v>17538</v>
      </c>
      <c r="CU17" s="80"/>
      <c r="CV17" s="80"/>
      <c r="CW17" s="80"/>
      <c r="CX17" s="80"/>
      <c r="CY17" s="80"/>
      <c r="CZ17" s="84" t="s">
        <v>168</v>
      </c>
      <c r="DA17" s="85">
        <f>IF(DA7="-",NA(),DA7)</f>
        <v>13.4</v>
      </c>
      <c r="DB17" s="85">
        <f t="shared" ref="DB17:DE17" si="14">IF(DB7="-",NA(),DB7)</f>
        <v>13.4</v>
      </c>
      <c r="DC17" s="85">
        <f t="shared" si="14"/>
        <v>13.2</v>
      </c>
      <c r="DD17" s="85">
        <f t="shared" si="14"/>
        <v>12.9</v>
      </c>
      <c r="DE17" s="85">
        <f t="shared" si="14"/>
        <v>13.9</v>
      </c>
      <c r="DF17" s="80"/>
      <c r="DG17" s="80"/>
      <c r="DH17" s="80"/>
      <c r="DI17" s="80"/>
      <c r="DJ17" s="84" t="s">
        <v>168</v>
      </c>
      <c r="DK17" s="85">
        <f>IF(DK7="-",NA(),DK7)</f>
        <v>11.8</v>
      </c>
      <c r="DL17" s="85">
        <f t="shared" ref="DL17:DO17" si="15">IF(DL7="-",NA(),DL7)</f>
        <v>1.4</v>
      </c>
      <c r="DM17" s="85">
        <f t="shared" si="15"/>
        <v>2.4</v>
      </c>
      <c r="DN17" s="85">
        <f t="shared" si="15"/>
        <v>28.5</v>
      </c>
      <c r="DO17" s="85">
        <f t="shared" si="15"/>
        <v>40.4</v>
      </c>
      <c r="DP17" s="80"/>
      <c r="DQ17" s="80"/>
      <c r="DR17" s="80"/>
      <c r="DS17" s="80"/>
      <c r="DT17" s="84" t="s">
        <v>168</v>
      </c>
      <c r="DU17" s="85">
        <f>IF(DU7="-",NA(),DU7)</f>
        <v>649.79999999999995</v>
      </c>
      <c r="DV17" s="85">
        <f t="shared" ref="DV17:DY17" si="16">IF(DV7="-",NA(),DV7)</f>
        <v>2259.9</v>
      </c>
      <c r="DW17" s="85">
        <f t="shared" si="16"/>
        <v>2385.3000000000002</v>
      </c>
      <c r="DX17" s="85">
        <f t="shared" si="16"/>
        <v>2265.1</v>
      </c>
      <c r="DY17" s="85">
        <f t="shared" si="16"/>
        <v>3194.9</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168</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168</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f>IF(KW7="-",NA(),KW7)</f>
        <v>13.4</v>
      </c>
      <c r="KX17" s="85">
        <f t="shared" ref="KX17:LA17" si="34">IF(KX7="-",NA(),KX7)</f>
        <v>13.4</v>
      </c>
      <c r="KY17" s="85">
        <f t="shared" si="34"/>
        <v>13.2</v>
      </c>
      <c r="KZ17" s="85">
        <f t="shared" si="34"/>
        <v>12.9</v>
      </c>
      <c r="LA17" s="85">
        <f t="shared" si="34"/>
        <v>13.9</v>
      </c>
      <c r="LB17" s="80"/>
      <c r="LC17" s="80"/>
      <c r="LD17" s="80"/>
      <c r="LE17" s="80"/>
      <c r="LF17" s="84" t="s">
        <v>168</v>
      </c>
      <c r="LG17" s="85">
        <f>IF(LG7="-",NA(),LG7)</f>
        <v>11.8</v>
      </c>
      <c r="LH17" s="85">
        <f t="shared" ref="LH17:LK17" si="35">IF(LH7="-",NA(),LH7)</f>
        <v>1.4</v>
      </c>
      <c r="LI17" s="85">
        <f t="shared" si="35"/>
        <v>2.4</v>
      </c>
      <c r="LJ17" s="85">
        <f t="shared" si="35"/>
        <v>28.5</v>
      </c>
      <c r="LK17" s="85">
        <f t="shared" si="35"/>
        <v>40.4</v>
      </c>
      <c r="LL17" s="80"/>
      <c r="LM17" s="80"/>
      <c r="LN17" s="80"/>
      <c r="LO17" s="80"/>
      <c r="LP17" s="84" t="s">
        <v>168</v>
      </c>
      <c r="LQ17" s="85">
        <f>IF(LQ7="-",NA(),LQ7)</f>
        <v>649.79999999999995</v>
      </c>
      <c r="LR17" s="85">
        <f t="shared" ref="LR17:LU17" si="36">IF(LR7="-",NA(),LR7)</f>
        <v>596</v>
      </c>
      <c r="LS17" s="85">
        <f t="shared" si="36"/>
        <v>592.70000000000005</v>
      </c>
      <c r="LT17" s="85">
        <f t="shared" si="36"/>
        <v>523.5</v>
      </c>
      <c r="LU17" s="85">
        <f t="shared" si="36"/>
        <v>442.6</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170</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170</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170</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170</v>
      </c>
      <c r="DA18" s="85">
        <f>IF(DF7="-",NA(),DF7)</f>
        <v>28.7</v>
      </c>
      <c r="DB18" s="85">
        <f t="shared" ref="DB18:DE18" si="44">IF(DG7="-",NA(),DG7)</f>
        <v>29.1</v>
      </c>
      <c r="DC18" s="85">
        <f t="shared" si="44"/>
        <v>29.4</v>
      </c>
      <c r="DD18" s="85">
        <f t="shared" si="44"/>
        <v>28.9</v>
      </c>
      <c r="DE18" s="85">
        <f t="shared" si="44"/>
        <v>27.4</v>
      </c>
      <c r="DF18" s="80"/>
      <c r="DG18" s="80"/>
      <c r="DH18" s="80"/>
      <c r="DI18" s="80"/>
      <c r="DJ18" s="84" t="s">
        <v>170</v>
      </c>
      <c r="DK18" s="85">
        <f>IF(DP7="-",NA(),DP7)</f>
        <v>5.7</v>
      </c>
      <c r="DL18" s="85">
        <f t="shared" ref="DL18:DO18" si="45">IF(DQ7="-",NA(),DQ7)</f>
        <v>6.8</v>
      </c>
      <c r="DM18" s="85">
        <f t="shared" si="45"/>
        <v>5.2</v>
      </c>
      <c r="DN18" s="85">
        <f t="shared" si="45"/>
        <v>4.2</v>
      </c>
      <c r="DO18" s="85">
        <f t="shared" si="45"/>
        <v>12.1</v>
      </c>
      <c r="DP18" s="80"/>
      <c r="DQ18" s="80"/>
      <c r="DR18" s="80"/>
      <c r="DS18" s="80"/>
      <c r="DT18" s="84" t="s">
        <v>170</v>
      </c>
      <c r="DU18" s="85">
        <f>IF(DZ7="-",NA(),DZ7)</f>
        <v>184.7</v>
      </c>
      <c r="DV18" s="85">
        <f t="shared" ref="DV18:DY18" si="46">IF(EA7="-",NA(),EA7)</f>
        <v>175.7</v>
      </c>
      <c r="DW18" s="85">
        <f t="shared" si="46"/>
        <v>208.4</v>
      </c>
      <c r="DX18" s="85">
        <f t="shared" si="46"/>
        <v>198.6</v>
      </c>
      <c r="DY18" s="85">
        <f t="shared" si="46"/>
        <v>198</v>
      </c>
      <c r="DZ18" s="80"/>
      <c r="EA18" s="80"/>
      <c r="EB18" s="80"/>
      <c r="EC18" s="80"/>
      <c r="ED18" s="84" t="s">
        <v>170</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86.6</v>
      </c>
      <c r="EP18" s="85">
        <f t="shared" ref="EP18:ES18" si="48">IF(EU7="-",NA(),EU7)</f>
        <v>87.5</v>
      </c>
      <c r="EQ18" s="85">
        <f t="shared" si="48"/>
        <v>90.7</v>
      </c>
      <c r="ER18" s="85">
        <f t="shared" si="48"/>
        <v>85</v>
      </c>
      <c r="ES18" s="85">
        <f t="shared" si="48"/>
        <v>77.2</v>
      </c>
      <c r="ET18" s="80"/>
      <c r="EU18" s="80"/>
      <c r="EV18" s="80"/>
      <c r="EW18" s="80"/>
      <c r="EX18" s="80"/>
      <c r="EY18" s="84" t="s">
        <v>170</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170</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170</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170</v>
      </c>
      <c r="KW18" s="85">
        <f>IF(OR(NOT($KW$8),LB7="-"),NA(),LB7)</f>
        <v>14.9</v>
      </c>
      <c r="KX18" s="85">
        <f>IF(OR(NOT($KW$8),LC7="-"),NA(),LC7)</f>
        <v>14.9</v>
      </c>
      <c r="KY18" s="85">
        <f>IF(OR(NOT($KW$8),LD7="-"),NA(),LD7)</f>
        <v>14.3</v>
      </c>
      <c r="KZ18" s="85">
        <f>IF(OR(NOT($KW$8),LE7="-"),NA(),LE7)</f>
        <v>13.8</v>
      </c>
      <c r="LA18" s="85">
        <f>IF(OR(NOT($KW$8),LF7="-"),NA(),LF7)</f>
        <v>14.2</v>
      </c>
      <c r="LB18" s="80"/>
      <c r="LC18" s="80"/>
      <c r="LD18" s="80"/>
      <c r="LE18" s="80"/>
      <c r="LF18" s="84" t="s">
        <v>170</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170</v>
      </c>
      <c r="LQ18" s="85">
        <f>IF(OR(NOT($LQ$8),LV7="-"),NA(),LV7)</f>
        <v>138.1</v>
      </c>
      <c r="LR18" s="85">
        <f>IF(OR(NOT($LQ$8),LW7="-"),NA(),LW7)</f>
        <v>125.8</v>
      </c>
      <c r="LS18" s="85">
        <f>IF(OR(NOT($LQ$8),LX7="-"),NA(),LX7)</f>
        <v>119.4</v>
      </c>
      <c r="LT18" s="85">
        <f>IF(OR(NOT($LQ$8),LY7="-"),NA(),LY7)</f>
        <v>113</v>
      </c>
      <c r="LU18" s="85">
        <f>IF(OR(NOT($LQ$8),LZ7="-"),NA(),LZ7)</f>
        <v>99.1</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172</v>
      </c>
      <c r="C20" s="178"/>
      <c r="D20" s="80"/>
    </row>
    <row r="21" spans="1:374" x14ac:dyDescent="0.2">
      <c r="A21" s="77">
        <f t="shared" si="7"/>
        <v>7</v>
      </c>
      <c r="B21" s="178" t="s">
        <v>173</v>
      </c>
      <c r="C21" s="178"/>
      <c r="D21" s="80"/>
    </row>
    <row r="22" spans="1:374" x14ac:dyDescent="0.2">
      <c r="A22" s="77">
        <f t="shared" si="7"/>
        <v>8</v>
      </c>
      <c r="B22" s="178" t="s">
        <v>174</v>
      </c>
      <c r="C22" s="178"/>
      <c r="D22" s="80"/>
      <c r="E22" s="180" t="s">
        <v>175</v>
      </c>
      <c r="F22" s="181"/>
      <c r="G22" s="181"/>
      <c r="H22" s="181"/>
      <c r="I22" s="182"/>
    </row>
    <row r="23" spans="1:374" x14ac:dyDescent="0.2">
      <c r="A23" s="77">
        <f t="shared" si="7"/>
        <v>9</v>
      </c>
      <c r="B23" s="178" t="s">
        <v>176</v>
      </c>
      <c r="C23" s="178"/>
      <c r="D23" s="80"/>
      <c r="E23" s="183"/>
      <c r="F23" s="184"/>
      <c r="G23" s="184"/>
      <c r="H23" s="184"/>
      <c r="I23" s="185"/>
    </row>
    <row r="24" spans="1:374" x14ac:dyDescent="0.2">
      <c r="A24" s="77">
        <f t="shared" si="7"/>
        <v>10</v>
      </c>
      <c r="B24" s="178" t="s">
        <v>177</v>
      </c>
      <c r="C24" s="178"/>
      <c r="D24" s="80"/>
      <c r="E24" s="183"/>
      <c r="F24" s="184"/>
      <c r="G24" s="184"/>
      <c r="H24" s="184"/>
      <c r="I24" s="185"/>
    </row>
    <row r="25" spans="1:374" x14ac:dyDescent="0.2">
      <c r="A25" s="77">
        <f t="shared" si="7"/>
        <v>11</v>
      </c>
      <c r="B25" s="178" t="s">
        <v>178</v>
      </c>
      <c r="C25" s="178"/>
      <c r="D25" s="80"/>
      <c r="E25" s="183"/>
      <c r="F25" s="184"/>
      <c r="G25" s="184"/>
      <c r="H25" s="184"/>
      <c r="I25" s="185"/>
    </row>
    <row r="26" spans="1:374" x14ac:dyDescent="0.2">
      <c r="A26" s="77">
        <f t="shared" si="7"/>
        <v>12</v>
      </c>
      <c r="B26" s="178" t="s">
        <v>179</v>
      </c>
      <c r="C26" s="178"/>
      <c r="D26" s="80"/>
      <c r="E26" s="183"/>
      <c r="F26" s="184"/>
      <c r="G26" s="184"/>
      <c r="H26" s="184"/>
      <c r="I26" s="185"/>
    </row>
    <row r="27" spans="1:374" x14ac:dyDescent="0.2">
      <c r="A27" s="77">
        <f t="shared" si="7"/>
        <v>13</v>
      </c>
      <c r="B27" s="178" t="s">
        <v>180</v>
      </c>
      <c r="C27" s="178"/>
      <c r="D27" s="80"/>
      <c r="E27" s="183"/>
      <c r="F27" s="184"/>
      <c r="G27" s="184"/>
      <c r="H27" s="184"/>
      <c r="I27" s="185"/>
    </row>
    <row r="28" spans="1:374" x14ac:dyDescent="0.2">
      <c r="A28" s="77">
        <f t="shared" si="7"/>
        <v>14</v>
      </c>
      <c r="B28" s="178" t="s">
        <v>181</v>
      </c>
      <c r="C28" s="178"/>
      <c r="D28" s="80"/>
      <c r="E28" s="183"/>
      <c r="F28" s="184"/>
      <c r="G28" s="184"/>
      <c r="H28" s="184"/>
      <c r="I28" s="185"/>
    </row>
    <row r="29" spans="1:374" x14ac:dyDescent="0.2">
      <c r="A29" s="77">
        <f t="shared" si="7"/>
        <v>15</v>
      </c>
      <c r="B29" s="178" t="s">
        <v>182</v>
      </c>
      <c r="C29" s="178"/>
      <c r="D29" s="80"/>
      <c r="E29" s="183"/>
      <c r="F29" s="184"/>
      <c r="G29" s="184"/>
      <c r="H29" s="184"/>
      <c r="I29" s="185"/>
    </row>
    <row r="30" spans="1:374" x14ac:dyDescent="0.2">
      <c r="A30" s="77">
        <f t="shared" si="7"/>
        <v>16</v>
      </c>
      <c r="B30" s="178" t="s">
        <v>183</v>
      </c>
      <c r="C30" s="178"/>
      <c r="D30" s="80"/>
      <c r="E30" s="183"/>
      <c r="F30" s="184"/>
      <c r="G30" s="184"/>
      <c r="H30" s="184"/>
      <c r="I30" s="185"/>
    </row>
    <row r="31" spans="1:374" x14ac:dyDescent="0.2">
      <c r="A31" s="77"/>
      <c r="B31" s="178"/>
      <c r="C31" s="178"/>
      <c r="D31" s="80"/>
      <c r="E31" s="183"/>
      <c r="F31" s="184"/>
      <c r="G31" s="184"/>
      <c r="H31" s="184"/>
      <c r="I31" s="185"/>
    </row>
    <row r="32" spans="1:374" x14ac:dyDescent="0.2">
      <c r="A32" s="77"/>
      <c r="B32" s="178"/>
      <c r="C32" s="178"/>
      <c r="D32" s="80"/>
      <c r="E32" s="183"/>
      <c r="F32" s="184"/>
      <c r="G32" s="184"/>
      <c r="H32" s="184"/>
      <c r="I32" s="185"/>
    </row>
    <row r="33" spans="1:9" x14ac:dyDescent="0.2">
      <c r="A33" s="77"/>
      <c r="B33" s="178"/>
      <c r="C33" s="178"/>
      <c r="D33" s="80"/>
      <c r="E33" s="183"/>
      <c r="F33" s="184"/>
      <c r="G33" s="184"/>
      <c r="H33" s="184"/>
      <c r="I33" s="185"/>
    </row>
    <row r="34" spans="1:9" x14ac:dyDescent="0.2">
      <c r="A34" s="77"/>
      <c r="B34" s="178"/>
      <c r="C34" s="178"/>
      <c r="D34" s="80"/>
      <c r="E34" s="183"/>
      <c r="F34" s="184"/>
      <c r="G34" s="184"/>
      <c r="H34" s="184"/>
      <c r="I34" s="185"/>
    </row>
    <row r="35" spans="1:9" ht="25.5" customHeight="1" x14ac:dyDescent="0.2">
      <c r="E35" s="186"/>
      <c r="F35" s="187"/>
      <c r="G35" s="187"/>
      <c r="H35" s="187"/>
      <c r="I35" s="188"/>
    </row>
    <row r="36" spans="1:9" x14ac:dyDescent="0.2">
      <c r="A36" t="s">
        <v>184</v>
      </c>
      <c r="B36" t="s">
        <v>185</v>
      </c>
    </row>
    <row r="37" spans="1:9" x14ac:dyDescent="0.2">
      <c r="A37" t="s">
        <v>186</v>
      </c>
      <c r="B37" t="s">
        <v>187</v>
      </c>
    </row>
    <row r="38" spans="1:9" x14ac:dyDescent="0.2">
      <c r="A38" t="s">
        <v>188</v>
      </c>
      <c r="B38" t="s">
        <v>189</v>
      </c>
    </row>
    <row r="39" spans="1:9" x14ac:dyDescent="0.2">
      <c r="A39" t="s">
        <v>190</v>
      </c>
      <c r="B39" t="s">
        <v>191</v>
      </c>
    </row>
    <row r="40" spans="1:9" x14ac:dyDescent="0.2">
      <c r="A40" t="s">
        <v>192</v>
      </c>
      <c r="B40" t="s">
        <v>193</v>
      </c>
    </row>
    <row r="41" spans="1:9" x14ac:dyDescent="0.2">
      <c r="A41" t="s">
        <v>194</v>
      </c>
      <c r="B41" t="s">
        <v>195</v>
      </c>
    </row>
    <row r="42" spans="1:9" x14ac:dyDescent="0.2">
      <c r="A42" t="s">
        <v>196</v>
      </c>
      <c r="B42" t="s">
        <v>197</v>
      </c>
    </row>
    <row r="43" spans="1:9" x14ac:dyDescent="0.2">
      <c r="A43" t="s">
        <v>198</v>
      </c>
      <c r="B43" t="s">
        <v>199</v>
      </c>
    </row>
    <row r="44" spans="1:9" x14ac:dyDescent="0.2">
      <c r="A44" t="s">
        <v>200</v>
      </c>
      <c r="B44" t="s">
        <v>201</v>
      </c>
    </row>
    <row r="45" spans="1:9" x14ac:dyDescent="0.2">
      <c r="A45" t="s">
        <v>202</v>
      </c>
      <c r="B45" t="s">
        <v>203</v>
      </c>
    </row>
    <row r="46" spans="1:9" x14ac:dyDescent="0.2">
      <c r="A46" t="s">
        <v>204</v>
      </c>
      <c r="B46" t="s">
        <v>205</v>
      </c>
    </row>
    <row r="47" spans="1:9" x14ac:dyDescent="0.2">
      <c r="A47" t="s">
        <v>206</v>
      </c>
      <c r="B47" t="s">
        <v>207</v>
      </c>
    </row>
    <row r="48" spans="1:9" x14ac:dyDescent="0.2">
      <c r="A48" t="s">
        <v>208</v>
      </c>
      <c r="B48" t="s">
        <v>209</v>
      </c>
    </row>
    <row r="49" spans="1:2" x14ac:dyDescent="0.2">
      <c r="A49" t="s">
        <v>210</v>
      </c>
      <c r="B49" t="s">
        <v>211</v>
      </c>
    </row>
    <row r="50" spans="1:2" x14ac:dyDescent="0.2">
      <c r="A50" t="s">
        <v>212</v>
      </c>
      <c r="B50" t="s">
        <v>213</v>
      </c>
    </row>
    <row r="51" spans="1:2" x14ac:dyDescent="0.2">
      <c r="A51" t="s">
        <v>214</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224</v>
      </c>
      <c r="B56" t="s">
        <v>225</v>
      </c>
    </row>
    <row r="57" spans="1:2" x14ac:dyDescent="0.2">
      <c r="A57" t="s">
        <v>226</v>
      </c>
      <c r="B57" t="s">
        <v>227</v>
      </c>
    </row>
    <row r="58" spans="1:2" x14ac:dyDescent="0.2">
      <c r="A58" t="s">
        <v>228</v>
      </c>
      <c r="B58" t="s">
        <v>229</v>
      </c>
    </row>
    <row r="59" spans="1:2" x14ac:dyDescent="0.2">
      <c r="A59" t="s">
        <v>230</v>
      </c>
      <c r="B59" t="s">
        <v>231</v>
      </c>
    </row>
    <row r="60" spans="1:2" x14ac:dyDescent="0.2">
      <c r="A60" t="s">
        <v>232</v>
      </c>
      <c r="B60" t="s">
        <v>233</v>
      </c>
    </row>
    <row r="61" spans="1:2" x14ac:dyDescent="0.2">
      <c r="A61" t="s">
        <v>234</v>
      </c>
      <c r="B61" t="s">
        <v>235</v>
      </c>
    </row>
    <row r="62" spans="1:2" x14ac:dyDescent="0.2">
      <c r="A62" t="s">
        <v>236</v>
      </c>
      <c r="B62" t="s">
        <v>237</v>
      </c>
    </row>
    <row r="63" spans="1:2" x14ac:dyDescent="0.2">
      <c r="A63" t="s">
        <v>238</v>
      </c>
      <c r="B63" t="s">
        <v>239</v>
      </c>
    </row>
    <row r="64" spans="1:2"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2025-01-31T00:49:17Z</cp:lastPrinted>
  <dcterms:created xsi:type="dcterms:W3CDTF">2025-01-14T08:07:15Z</dcterms:created>
  <dcterms:modified xsi:type="dcterms:W3CDTF">2025-02-27T06:23:51Z</dcterms:modified>
  <cp:category/>
</cp:coreProperties>
</file>