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T:\組織フォルダ\045_都市建設部\035_上下水道経営課\000_上下水道経営課\010_管理係\R4財政課照会\※調査202301 公営企業に係る経営比較分析表（令和３年度決算）の分析等について\提出\県指摘後修正\"/>
    </mc:Choice>
  </mc:AlternateContent>
  <xr:revisionPtr revIDLastSave="0" documentId="13_ncr:1_{B037EEC4-97F2-48E7-9DD5-582B4A208061}" xr6:coauthVersionLast="36" xr6:coauthVersionMax="36" xr10:uidLastSave="{00000000-0000-0000-0000-000000000000}"/>
  <workbookProtection workbookAlgorithmName="SHA-512" workbookHashValue="N3DkQEvOUAK+ajJAtD80FGBOuEi1ikice6TJbP1zp4tlnG9QJJ7PihqlMgyL4OyKUN0vr2JNjGNhhRTZEKVBnQ==" workbookSaltValue="b0Ea0ybAvKcEYxpA9smQMA==" workbookSpinCount="100000" lockStructure="1"/>
  <bookViews>
    <workbookView xWindow="0" yWindow="0" windowWidth="20490" windowHeight="75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F85" i="4"/>
  <c r="E85" i="4"/>
  <c r="BB10" i="4"/>
  <c r="AT10" i="4"/>
  <c r="AL10" i="4"/>
  <c r="B10" i="4"/>
  <c r="BB8" i="4"/>
  <c r="AT8" i="4"/>
  <c r="AL8" i="4"/>
  <c r="AD8" i="4"/>
  <c r="W8" i="4"/>
  <c r="P8" i="4"/>
</calcChain>
</file>

<file path=xl/sharedStrings.xml><?xml version="1.0" encoding="utf-8"?>
<sst xmlns="http://schemas.openxmlformats.org/spreadsheetml/2006/main" count="316" uniqueCount="114">
  <si>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</si>
  <si>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</si>
  <si>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</si>
  <si>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</si>
  <si>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</si>
  <si>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</si>
  <si>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</si>
  <si>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</si>
  <si>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</si>
  <si>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</si>
  <si>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</si>
  <si>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</si>
  <si>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</si>
  <si>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</si>
  <si>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</si>
  <si>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</si>
  <si>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</si>
  <si>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</si>
  <si>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</si>
  <si>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</si>
  <si>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</si>
  <si>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</si>
  <si>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</si>
  <si>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</si>
  <si>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</si>
  <si>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</si>
  <si>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</si>
  <si>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</si>
  <si>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</si>
  <si>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</si>
  <si>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</si>
  <si>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</si>
  <si>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</si>
  <si>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</si>
  <si>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</si>
  <si>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</si>
  <si>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</si>
  <si>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</si>
  <si>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</si>
  <si>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</si>
  <si>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</si>
  <si>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</si>
  <si>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</si>
  <si>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</si>
  <si>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</si>
  <si>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</si>
  <si>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</si>
  <si>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</si>
  <si>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</si>
  <si>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</si>
  <si>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</si>
  <si>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</si>
  <si>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</si>
  <si>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</si>
  <si>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</si>
  <si>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</si>
  <si>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</si>
  <si>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</si>
  <si>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</si>
  <si>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</si>
  <si>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</si>
  <si>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</si>
  <si>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</si>
  <si>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</si>
  <si>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</si>
  <si>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</si>
  <si>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</si>
  <si>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</si>
  <si>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</si>
  <si>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</si>
  <si>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</si>
  <si>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</si>
  <si>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</si>
  <si>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</si>
  <si>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</si>
  <si>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</si>
  <si>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</si>
  <si>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</si>
  <si>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</si>
  <si>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</si>
  <si>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</si>
  <si>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</si>
  <si>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</si>
  <si>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</si>
  <si>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</si>
  <si>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</si>
  <si>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</si>
  <si>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</si>
  <si>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</si>
  <si>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</si>
  <si>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</si>
  <si>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</si>
  <si>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</si>
  <si>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</si>
  <si>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法適用</t>
  </si>
  <si>
    <t>水道事業</t>
  </si>
  <si>
    <t>簡易水道事業</t>
  </si>
  <si>
    <t>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</si>
  <si>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</si>
  <si>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</si>
  <si>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</si>
  <si>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</si>
  <si>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</si>
  <si>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</si>
  <si>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</si>
  <si>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</si>
  <si>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</si>
  <si>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</si>
  <si>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</si>
  <si>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</si>
  <si>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</si>
  <si>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①法適化初年度のため、低い数値となっているが、実際には老朽化した施設も存在するため、計画的な施設更新を図っていく必要がある。
②法定耐用年数を超えた管路はないものの、老朽化による漏水等も発生しているため、財政バランスを考慮し耐震化も含めた計画的な施設更新を図っていく必要がある。
③老朽化の程度に応じ管路更新を行っており、類似団体の平均値と比較しても高い数値となっている。引き続き更新を行い、有収率の向上につなげる必要がある。</t>
    <phoneticPr fontId="4"/>
  </si>
  <si>
    <t>　経営指標数値については、地方公営企業法の適用により算定基準が変わったことから改善した項目もあるが、実態は変わっておらず、類似団体との比較でも低調な項目もある。これは、一般会計繰入金への依存度が高く、また、費用削減の効率化が不十分であることに起因している。そのため、維持管理費の見直しを中心に、より一層の経営改善を図る必要がある。
　また、今後、施設の老朽化対策が急務となるため、地方公営企業法の適用による決算財務諸表の分析を早急に行い、経営戦略並びに使用料体系の見直しを行っていく必要がある。</t>
    <phoneticPr fontId="4"/>
  </si>
  <si>
    <t>①100%は超えているものの、営業外収益に占める一般会計繰入金の割合が高いのが現状である。経営規模に比べ給水区域面積が広大であり、維持管理に多額の費用を要することからも、施設の老朽化による更新需要に備え、引き続き収入の確保と支出の削減に努める必要がある。
②累積欠損金は発生していない。
③全国平均の数値を下回る低い水準であるため、将来的には使用料体系の見直しを行っていく必要がある。
④類似団体平均値との比較では低い水準にあるものの、今後の施設更新需要に備え使用料収入の確保に努めていく必要がある。
⑤全国平均の数値との比較では同水準にあるものの、100%を下回る状況である。給水に掛かる費用を給水収益で可能な限り賄えるよう、維持管理費用の削減や老朽化した管路の更新等による経営改善が求められる。
⑥類似団体の平均値より低い水準ではあるものの、供給単価よりも高い数値であることから、有収率の向上を図りつつ、適正な設備投資を検討していく必要がある。
⑦７０％台であり、類似団体の平均値より高い状況である。全体として見れば施設規模と供給需要がバランスのとれた状態であるが、個々の簡易水道区域によりばらつきがあるため、施設更新の際は給水人口に応じた規模で検討する必要がある。
⑧８０％台であり、類似団体の平均値より高い状況であるが、個々の簡易水道区域によりばらつきがあるため、経年劣化した管路の多い地区の更新を継続して行っていく必要がある。</t>
    <rPh sb="129" eb="131">
      <t>ルイセキ</t>
    </rPh>
    <rPh sb="131" eb="134">
      <t>ケッソンキン</t>
    </rPh>
    <rPh sb="135" eb="137">
      <t>ハッセイ</t>
    </rPh>
    <rPh sb="145" eb="147">
      <t>ゼンコク</t>
    </rPh>
    <rPh sb="147" eb="149">
      <t>ヘイキン</t>
    </rPh>
    <rPh sb="150" eb="152">
      <t>スウチ</t>
    </rPh>
    <rPh sb="218" eb="220">
      <t>コンゴ</t>
    </rPh>
    <rPh sb="221" eb="223">
      <t>シセツ</t>
    </rPh>
    <rPh sb="223" eb="225">
      <t>コウシン</t>
    </rPh>
    <rPh sb="225" eb="227">
      <t>ジュヨウ</t>
    </rPh>
    <rPh sb="228" eb="229">
      <t>ソナ</t>
    </rPh>
    <rPh sb="252" eb="254">
      <t>ゼンコク</t>
    </rPh>
    <rPh sb="254" eb="256">
      <t>ヘイキン</t>
    </rPh>
    <rPh sb="257" eb="259">
      <t>スウチ</t>
    </rPh>
    <rPh sb="404" eb="406">
      <t>テキセイ</t>
    </rPh>
    <rPh sb="407" eb="409">
      <t>セツビ</t>
    </rPh>
    <rPh sb="409" eb="411">
      <t>トウシ</t>
    </rPh>
    <rPh sb="412" eb="41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</si>
</sst>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0.41</c:v>
                </c:pt>
              </c:numCache>
            </c:numRef>
          </c:val>
          <c:extLst>
            <c:ext xmlns:c16="http://schemas.microsoft.com/office/drawing/2014/chart" uri="{C3380CC4-5D6E-409C-BE32-E72D297353CC}">
              <c16:uniqueId val="{00000000-762B-48EC-BC62-50814F4A07B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c:v>
                </c:pt>
              </c:numCache>
            </c:numRef>
          </c:val>
          <c:smooth val="0"/>
          <c:extLst>
            <c:ext xmlns:c16="http://schemas.microsoft.com/office/drawing/2014/chart" uri="{C3380CC4-5D6E-409C-BE32-E72D297353CC}">
              <c16:uniqueId val="{00000001-762B-48EC-BC62-50814F4A07B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0</c:v>
                </c:pt>
                <c:pt idx="4">
                  <c:v>73.400000000000006</c:v>
                </c:pt>
              </c:numCache>
            </c:numRef>
          </c:val>
          <c:extLst>
            <c:ext xmlns:c16="http://schemas.microsoft.com/office/drawing/2014/chart" uri="{C3380CC4-5D6E-409C-BE32-E72D297353CC}">
              <c16:uniqueId val="{00000000-343F-4657-B2C4-F7E78F66C78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55.94</c:v>
                </c:pt>
              </c:numCache>
            </c:numRef>
          </c:val>
          <c:smooth val="0"/>
          <c:extLst>
            <c:ext xmlns:c16="http://schemas.microsoft.com/office/drawing/2014/chart" uri="{C3380CC4-5D6E-409C-BE32-E72D297353CC}">
              <c16:uniqueId val="{00000001-343F-4657-B2C4-F7E78F66C78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0</c:v>
                </c:pt>
                <c:pt idx="4">
                  <c:v>86.76</c:v>
                </c:pt>
              </c:numCache>
            </c:numRef>
          </c:val>
          <c:extLst>
            <c:ext xmlns:c16="http://schemas.microsoft.com/office/drawing/2014/chart" uri="{C3380CC4-5D6E-409C-BE32-E72D297353CC}">
              <c16:uniqueId val="{00000000-C33A-4A9B-86BA-80153AD145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77.709999999999994</c:v>
                </c:pt>
              </c:numCache>
            </c:numRef>
          </c:val>
          <c:smooth val="0"/>
          <c:extLst>
            <c:ext xmlns:c16="http://schemas.microsoft.com/office/drawing/2014/chart" uri="{C3380CC4-5D6E-409C-BE32-E72D297353CC}">
              <c16:uniqueId val="{00000001-C33A-4A9B-86BA-80153AD145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0</c:v>
                </c:pt>
                <c:pt idx="4">
                  <c:v>102.06</c:v>
                </c:pt>
              </c:numCache>
            </c:numRef>
          </c:val>
          <c:extLst>
            <c:ext xmlns:c16="http://schemas.microsoft.com/office/drawing/2014/chart" uri="{C3380CC4-5D6E-409C-BE32-E72D297353CC}">
              <c16:uniqueId val="{00000000-9A7B-463F-A07B-E039149EFDB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115.45</c:v>
                </c:pt>
              </c:numCache>
            </c:numRef>
          </c:val>
          <c:smooth val="0"/>
          <c:extLst>
            <c:ext xmlns:c16="http://schemas.microsoft.com/office/drawing/2014/chart" uri="{C3380CC4-5D6E-409C-BE32-E72D297353CC}">
              <c16:uniqueId val="{00000001-9A7B-463F-A07B-E039149EFDB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0</c:v>
                </c:pt>
                <c:pt idx="4">
                  <c:v>7.23</c:v>
                </c:pt>
              </c:numCache>
            </c:numRef>
          </c:val>
          <c:extLst>
            <c:ext xmlns:c16="http://schemas.microsoft.com/office/drawing/2014/chart" uri="{C3380CC4-5D6E-409C-BE32-E72D297353CC}">
              <c16:uniqueId val="{00000000-F866-4DD1-8F45-F987AAFD7A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15.31</c:v>
                </c:pt>
              </c:numCache>
            </c:numRef>
          </c:val>
          <c:smooth val="0"/>
          <c:extLst>
            <c:ext xmlns:c16="http://schemas.microsoft.com/office/drawing/2014/chart" uri="{C3380CC4-5D6E-409C-BE32-E72D297353CC}">
              <c16:uniqueId val="{00000001-F866-4DD1-8F45-F987AAFD7A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89D-4622-ACA5-7FF9D4D328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10.57</c:v>
                </c:pt>
              </c:numCache>
            </c:numRef>
          </c:val>
          <c:smooth val="0"/>
          <c:extLst>
            <c:ext xmlns:c16="http://schemas.microsoft.com/office/drawing/2014/chart" uri="{C3380CC4-5D6E-409C-BE32-E72D297353CC}">
              <c16:uniqueId val="{00000001-D89D-4622-ACA5-7FF9D4D328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3DD-42F2-9FB5-8F9878C942C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3DD-42F2-9FB5-8F9878C942C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0</c:v>
                </c:pt>
                <c:pt idx="4">
                  <c:v>123</c:v>
                </c:pt>
              </c:numCache>
            </c:numRef>
          </c:val>
          <c:extLst>
            <c:ext xmlns:c16="http://schemas.microsoft.com/office/drawing/2014/chart" uri="{C3380CC4-5D6E-409C-BE32-E72D297353CC}">
              <c16:uniqueId val="{00000000-F7A8-4F33-928E-386389ED40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91.3</c:v>
                </c:pt>
              </c:numCache>
            </c:numRef>
          </c:val>
          <c:smooth val="0"/>
          <c:extLst>
            <c:ext xmlns:c16="http://schemas.microsoft.com/office/drawing/2014/chart" uri="{C3380CC4-5D6E-409C-BE32-E72D297353CC}">
              <c16:uniqueId val="{00000001-F7A8-4F33-928E-386389ED40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c:v>419.11</c:v>
                </c:pt>
              </c:numCache>
            </c:numRef>
          </c:val>
          <c:extLst>
            <c:ext xmlns:c16="http://schemas.microsoft.com/office/drawing/2014/chart" uri="{C3380CC4-5D6E-409C-BE32-E72D297353CC}">
              <c16:uniqueId val="{00000000-D265-4A40-AB34-E6BDD38AC0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1185.6600000000001</c:v>
                </c:pt>
              </c:numCache>
            </c:numRef>
          </c:val>
          <c:smooth val="0"/>
          <c:extLst>
            <c:ext xmlns:c16="http://schemas.microsoft.com/office/drawing/2014/chart" uri="{C3380CC4-5D6E-409C-BE32-E72D297353CC}">
              <c16:uniqueId val="{00000001-D265-4A40-AB34-E6BDD38AC0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0</c:v>
                </c:pt>
                <c:pt idx="4">
                  <c:v>61.94</c:v>
                </c:pt>
              </c:numCache>
            </c:numRef>
          </c:val>
          <c:extLst>
            <c:ext xmlns:c16="http://schemas.microsoft.com/office/drawing/2014/chart" uri="{C3380CC4-5D6E-409C-BE32-E72D297353CC}">
              <c16:uniqueId val="{00000000-8425-4DD6-B0B4-3F56205E9B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74.27</c:v>
                </c:pt>
              </c:numCache>
            </c:numRef>
          </c:val>
          <c:smooth val="0"/>
          <c:extLst>
            <c:ext xmlns:c16="http://schemas.microsoft.com/office/drawing/2014/chart" uri="{C3380CC4-5D6E-409C-BE32-E72D297353CC}">
              <c16:uniqueId val="{00000001-8425-4DD6-B0B4-3F56205E9B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0</c:v>
                </c:pt>
                <c:pt idx="4">
                  <c:v>124.77</c:v>
                </c:pt>
              </c:numCache>
            </c:numRef>
          </c:val>
          <c:extLst>
            <c:ext xmlns:c16="http://schemas.microsoft.com/office/drawing/2014/chart" uri="{C3380CC4-5D6E-409C-BE32-E72D297353CC}">
              <c16:uniqueId val="{00000000-D0B2-4252-89F1-03BBA46DD3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207.64</c:v>
                </c:pt>
              </c:numCache>
            </c:numRef>
          </c:val>
          <c:smooth val="0"/>
          <c:extLst>
            <c:ext xmlns:c16="http://schemas.microsoft.com/office/drawing/2014/chart" uri="{C3380CC4-5D6E-409C-BE32-E72D297353CC}">
              <c16:uniqueId val="{00000001-D0B2-4252-89F1-03BBA46DD3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群馬県　沼田市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C1</v>
      </c>
      <c r="X8" s="44"/>
      <c r="Y8" s="44"/>
      <c r="Z8" s="44"/>
      <c r="AA8" s="44"/>
      <c r="AB8" s="44"/>
      <c r="AC8" s="44"/>
      <c r="AD8" s="44" t="str">
        <f>データ!$M$6</f>
        <v>非設置</v>
      </c>
      <c r="AE8" s="44"/>
      <c r="AF8" s="44"/>
      <c r="AG8" s="44"/>
      <c r="AH8" s="44"/>
      <c r="AI8" s="44"/>
      <c r="AJ8" s="44"/>
      <c r="AK8" s="2"/>
      <c r="AL8" s="45">
        <f>データ!$R$6</f>
        <v>46009</v>
      </c>
      <c r="AM8" s="45"/>
      <c r="AN8" s="45"/>
      <c r="AO8" s="45"/>
      <c r="AP8" s="45"/>
      <c r="AQ8" s="45"/>
      <c r="AR8" s="45"/>
      <c r="AS8" s="45"/>
      <c r="AT8" s="46">
        <f>データ!$S$6</f>
        <v>443.46</v>
      </c>
      <c r="AU8" s="47"/>
      <c r="AV8" s="47"/>
      <c r="AW8" s="47"/>
      <c r="AX8" s="47"/>
      <c r="AY8" s="47"/>
      <c r="AZ8" s="47"/>
      <c r="BA8" s="47"/>
      <c r="BB8" s="48">
        <f>データ!$T$6</f>
        <v>103.75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66.66</v>
      </c>
      <c r="J10" s="47"/>
      <c r="K10" s="47"/>
      <c r="L10" s="47"/>
      <c r="M10" s="47"/>
      <c r="N10" s="47"/>
      <c r="O10" s="81"/>
      <c r="P10" s="48">
        <f>データ!$P$6</f>
        <v>43.75</v>
      </c>
      <c r="Q10" s="48"/>
      <c r="R10" s="48"/>
      <c r="S10" s="48"/>
      <c r="T10" s="48"/>
      <c r="U10" s="48"/>
      <c r="V10" s="48"/>
      <c r="W10" s="45">
        <f>データ!$Q$6</f>
        <v>1540</v>
      </c>
      <c r="X10" s="45"/>
      <c r="Y10" s="45"/>
      <c r="Z10" s="45"/>
      <c r="AA10" s="45"/>
      <c r="AB10" s="45"/>
      <c r="AC10" s="45"/>
      <c r="AD10" s="2"/>
      <c r="AE10" s="2"/>
      <c r="AF10" s="2"/>
      <c r="AG10" s="2"/>
      <c r="AH10" s="2"/>
      <c r="AI10" s="2"/>
      <c r="AJ10" s="2"/>
      <c r="AK10" s="2"/>
      <c r="AL10" s="45">
        <f>データ!$U$6</f>
        <v>20001</v>
      </c>
      <c r="AM10" s="45"/>
      <c r="AN10" s="45"/>
      <c r="AO10" s="45"/>
      <c r="AP10" s="45"/>
      <c r="AQ10" s="45"/>
      <c r="AR10" s="45"/>
      <c r="AS10" s="45"/>
      <c r="AT10" s="46">
        <f>データ!$V$6</f>
        <v>197.2</v>
      </c>
      <c r="AU10" s="47"/>
      <c r="AV10" s="47"/>
      <c r="AW10" s="47"/>
      <c r="AX10" s="47"/>
      <c r="AY10" s="47"/>
      <c r="AZ10" s="47"/>
      <c r="BA10" s="47"/>
      <c r="BB10" s="48">
        <f>データ!$W$6</f>
        <v>101.42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3"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pfGkveXuj3kqP2kgp5oMRKKa3Pt9giwj13xnjX+UkJVQi49yo9G70vXOzczujruUHfY6EExAf2Ol3Rpom+j6g==" saltValue="hMvSHTZ3OfSDCM34f0W7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102067</v>
      </c>
      <c r="D6" s="20">
        <f t="shared" si="3"/>
        <v>46</v>
      </c>
      <c r="E6" s="20">
        <f t="shared" si="3"/>
        <v>1</v>
      </c>
      <c r="F6" s="20">
        <f t="shared" si="3"/>
        <v>0</v>
      </c>
      <c r="G6" s="20">
        <f t="shared" si="3"/>
        <v>5</v>
      </c>
      <c r="H6" s="20" t="str">
        <f t="shared" si="3"/>
        <v>群馬県　沼田市</v>
      </c>
      <c r="I6" s="20" t="str">
        <f t="shared" si="3"/>
        <v>法適用</v>
      </c>
      <c r="J6" s="20" t="str">
        <f t="shared" si="3"/>
        <v>水道事業</v>
      </c>
      <c r="K6" s="20" t="str">
        <f t="shared" si="3"/>
        <v>簡易水道事業</v>
      </c>
      <c r="L6" s="20" t="str">
        <f t="shared" si="3"/>
        <v>C1</v>
      </c>
      <c r="M6" s="20" t="str">
        <f t="shared" si="3"/>
        <v>非設置</v>
      </c>
      <c r="N6" s="21" t="str">
        <f t="shared" si="3"/>
        <v>-</v>
      </c>
      <c r="O6" s="21">
        <f t="shared" si="3"/>
        <v>66.66</v>
      </c>
      <c r="P6" s="21">
        <f t="shared" si="3"/>
        <v>43.75</v>
      </c>
      <c r="Q6" s="21">
        <f t="shared" si="3"/>
        <v>1540</v>
      </c>
      <c r="R6" s="21">
        <f t="shared" si="3"/>
        <v>46009</v>
      </c>
      <c r="S6" s="21">
        <f t="shared" si="3"/>
        <v>443.46</v>
      </c>
      <c r="T6" s="21">
        <f t="shared" si="3"/>
        <v>103.75</v>
      </c>
      <c r="U6" s="21">
        <f t="shared" si="3"/>
        <v>20001</v>
      </c>
      <c r="V6" s="21">
        <f t="shared" si="3"/>
        <v>197.2</v>
      </c>
      <c r="W6" s="21">
        <f t="shared" si="3"/>
        <v>101.42</v>
      </c>
      <c r="X6" s="22" t="str">
        <f>IF(X7="",NA(),X7)</f>
        <v>-</v>
      </c>
      <c r="Y6" s="22" t="str">
        <f t="shared" ref="Y6:AG6" si="4">IF(Y7="",NA(),Y7)</f>
        <v>-</v>
      </c>
      <c r="Z6" s="22" t="str">
        <f t="shared" si="4"/>
        <v>-</v>
      </c>
      <c r="AA6" s="22" t="str">
        <f t="shared" si="4"/>
        <v>-</v>
      </c>
      <c r="AB6" s="22">
        <f t="shared" si="4"/>
        <v>102.06</v>
      </c>
      <c r="AC6" s="22" t="str">
        <f t="shared" si="4"/>
        <v>-</v>
      </c>
      <c r="AD6" s="22" t="str">
        <f t="shared" si="4"/>
        <v>-</v>
      </c>
      <c r="AE6" s="22" t="str">
        <f t="shared" si="4"/>
        <v>-</v>
      </c>
      <c r="AF6" s="22" t="str">
        <f t="shared" si="4"/>
        <v>-</v>
      </c>
      <c r="AG6" s="22">
        <f t="shared" si="4"/>
        <v>115.45</v>
      </c>
      <c r="AH6" s="21" t="str">
        <f>IF(AH7="","",IF(AH7="-","【-】","【"&amp;SUBSTITUTE(TEXT(AH7,"#,##0.00"),"-","△")&amp;"】"))</f>
        <v>【105.46】</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1">
        <f t="shared" si="5"/>
        <v>0</v>
      </c>
      <c r="AS6" s="21" t="str">
        <f>IF(AS7="","",IF(AS7="-","【-】","【"&amp;SUBSTITUTE(TEXT(AS7,"#,##0.00"),"-","△")&amp;"】"))</f>
        <v>【28.96】</v>
      </c>
      <c r="AT6" s="22" t="str">
        <f>IF(AT7="",NA(),AT7)</f>
        <v>-</v>
      </c>
      <c r="AU6" s="22" t="str">
        <f t="shared" ref="AU6:BC6" si="6">IF(AU7="",NA(),AU7)</f>
        <v>-</v>
      </c>
      <c r="AV6" s="22" t="str">
        <f t="shared" si="6"/>
        <v>-</v>
      </c>
      <c r="AW6" s="22" t="str">
        <f t="shared" si="6"/>
        <v>-</v>
      </c>
      <c r="AX6" s="22">
        <f t="shared" si="6"/>
        <v>123</v>
      </c>
      <c r="AY6" s="22" t="str">
        <f t="shared" si="6"/>
        <v>-</v>
      </c>
      <c r="AZ6" s="22" t="str">
        <f t="shared" si="6"/>
        <v>-</v>
      </c>
      <c r="BA6" s="22" t="str">
        <f t="shared" si="6"/>
        <v>-</v>
      </c>
      <c r="BB6" s="22" t="str">
        <f t="shared" si="6"/>
        <v>-</v>
      </c>
      <c r="BC6" s="22">
        <f t="shared" si="6"/>
        <v>91.3</v>
      </c>
      <c r="BD6" s="21" t="str">
        <f>IF(BD7="","",IF(BD7="-","【-】","【"&amp;SUBSTITUTE(TEXT(BD7,"#,##0.00"),"-","△")&amp;"】"))</f>
        <v>【185.62】</v>
      </c>
      <c r="BE6" s="22" t="str">
        <f>IF(BE7="",NA(),BE7)</f>
        <v>-</v>
      </c>
      <c r="BF6" s="22" t="str">
        <f t="shared" ref="BF6:BN6" si="7">IF(BF7="",NA(),BF7)</f>
        <v>-</v>
      </c>
      <c r="BG6" s="22" t="str">
        <f t="shared" si="7"/>
        <v>-</v>
      </c>
      <c r="BH6" s="22" t="str">
        <f t="shared" si="7"/>
        <v>-</v>
      </c>
      <c r="BI6" s="22">
        <f t="shared" si="7"/>
        <v>419.11</v>
      </c>
      <c r="BJ6" s="22" t="str">
        <f t="shared" si="7"/>
        <v>-</v>
      </c>
      <c r="BK6" s="22" t="str">
        <f t="shared" si="7"/>
        <v>-</v>
      </c>
      <c r="BL6" s="22" t="str">
        <f t="shared" si="7"/>
        <v>-</v>
      </c>
      <c r="BM6" s="22" t="str">
        <f t="shared" si="7"/>
        <v>-</v>
      </c>
      <c r="BN6" s="22">
        <f t="shared" si="7"/>
        <v>1185.6600000000001</v>
      </c>
      <c r="BO6" s="21" t="str">
        <f>IF(BO7="","",IF(BO7="-","【-】","【"&amp;SUBSTITUTE(TEXT(BO7,"#,##0.00"),"-","△")&amp;"】"))</f>
        <v>【1,125.39】</v>
      </c>
      <c r="BP6" s="22" t="str">
        <f>IF(BP7="",NA(),BP7)</f>
        <v>-</v>
      </c>
      <c r="BQ6" s="22" t="str">
        <f t="shared" ref="BQ6:BY6" si="8">IF(BQ7="",NA(),BQ7)</f>
        <v>-</v>
      </c>
      <c r="BR6" s="22" t="str">
        <f t="shared" si="8"/>
        <v>-</v>
      </c>
      <c r="BS6" s="22" t="str">
        <f t="shared" si="8"/>
        <v>-</v>
      </c>
      <c r="BT6" s="22">
        <f t="shared" si="8"/>
        <v>61.94</v>
      </c>
      <c r="BU6" s="22" t="str">
        <f t="shared" si="8"/>
        <v>-</v>
      </c>
      <c r="BV6" s="22" t="str">
        <f t="shared" si="8"/>
        <v>-</v>
      </c>
      <c r="BW6" s="22" t="str">
        <f t="shared" si="8"/>
        <v>-</v>
      </c>
      <c r="BX6" s="22" t="str">
        <f t="shared" si="8"/>
        <v>-</v>
      </c>
      <c r="BY6" s="22">
        <f t="shared" si="8"/>
        <v>74.27</v>
      </c>
      <c r="BZ6" s="21" t="str">
        <f>IF(BZ7="","",IF(BZ7="-","【-】","【"&amp;SUBSTITUTE(TEXT(BZ7,"#,##0.00"),"-","△")&amp;"】"))</f>
        <v>【60.84】</v>
      </c>
      <c r="CA6" s="22" t="str">
        <f>IF(CA7="",NA(),CA7)</f>
        <v>-</v>
      </c>
      <c r="CB6" s="22" t="str">
        <f t="shared" ref="CB6:CJ6" si="9">IF(CB7="",NA(),CB7)</f>
        <v>-</v>
      </c>
      <c r="CC6" s="22" t="str">
        <f t="shared" si="9"/>
        <v>-</v>
      </c>
      <c r="CD6" s="22" t="str">
        <f t="shared" si="9"/>
        <v>-</v>
      </c>
      <c r="CE6" s="22">
        <f t="shared" si="9"/>
        <v>124.77</v>
      </c>
      <c r="CF6" s="22" t="str">
        <f t="shared" si="9"/>
        <v>-</v>
      </c>
      <c r="CG6" s="22" t="str">
        <f t="shared" si="9"/>
        <v>-</v>
      </c>
      <c r="CH6" s="22" t="str">
        <f t="shared" si="9"/>
        <v>-</v>
      </c>
      <c r="CI6" s="22" t="str">
        <f t="shared" si="9"/>
        <v>-</v>
      </c>
      <c r="CJ6" s="22">
        <f t="shared" si="9"/>
        <v>207.64</v>
      </c>
      <c r="CK6" s="21" t="str">
        <f>IF(CK7="","",IF(CK7="-","【-】","【"&amp;SUBSTITUTE(TEXT(CK7,"#,##0.00"),"-","△")&amp;"】"))</f>
        <v>【272.95】</v>
      </c>
      <c r="CL6" s="22" t="str">
        <f>IF(CL7="",NA(),CL7)</f>
        <v>-</v>
      </c>
      <c r="CM6" s="22" t="str">
        <f t="shared" ref="CM6:CU6" si="10">IF(CM7="",NA(),CM7)</f>
        <v>-</v>
      </c>
      <c r="CN6" s="22" t="str">
        <f t="shared" si="10"/>
        <v>-</v>
      </c>
      <c r="CO6" s="22" t="str">
        <f t="shared" si="10"/>
        <v>-</v>
      </c>
      <c r="CP6" s="22">
        <f t="shared" si="10"/>
        <v>73.400000000000006</v>
      </c>
      <c r="CQ6" s="22" t="str">
        <f t="shared" si="10"/>
        <v>-</v>
      </c>
      <c r="CR6" s="22" t="str">
        <f t="shared" si="10"/>
        <v>-</v>
      </c>
      <c r="CS6" s="22" t="str">
        <f t="shared" si="10"/>
        <v>-</v>
      </c>
      <c r="CT6" s="22" t="str">
        <f t="shared" si="10"/>
        <v>-</v>
      </c>
      <c r="CU6" s="22">
        <f t="shared" si="10"/>
        <v>55.94</v>
      </c>
      <c r="CV6" s="21" t="str">
        <f>IF(CV7="","",IF(CV7="-","【-】","【"&amp;SUBSTITUTE(TEXT(CV7,"#,##0.00"),"-","△")&amp;"】"))</f>
        <v>【51.15】</v>
      </c>
      <c r="CW6" s="22" t="str">
        <f>IF(CW7="",NA(),CW7)</f>
        <v>-</v>
      </c>
      <c r="CX6" s="22" t="str">
        <f t="shared" ref="CX6:DF6" si="11">IF(CX7="",NA(),CX7)</f>
        <v>-</v>
      </c>
      <c r="CY6" s="22" t="str">
        <f t="shared" si="11"/>
        <v>-</v>
      </c>
      <c r="CZ6" s="22" t="str">
        <f t="shared" si="11"/>
        <v>-</v>
      </c>
      <c r="DA6" s="22">
        <f t="shared" si="11"/>
        <v>86.76</v>
      </c>
      <c r="DB6" s="22" t="str">
        <f t="shared" si="11"/>
        <v>-</v>
      </c>
      <c r="DC6" s="22" t="str">
        <f t="shared" si="11"/>
        <v>-</v>
      </c>
      <c r="DD6" s="22" t="str">
        <f t="shared" si="11"/>
        <v>-</v>
      </c>
      <c r="DE6" s="22" t="str">
        <f t="shared" si="11"/>
        <v>-</v>
      </c>
      <c r="DF6" s="22">
        <f t="shared" si="11"/>
        <v>77.709999999999994</v>
      </c>
      <c r="DG6" s="21" t="str">
        <f>IF(DG7="","",IF(DG7="-","【-】","【"&amp;SUBSTITUTE(TEXT(DG7,"#,##0.00"),"-","△")&amp;"】"))</f>
        <v>【74.54】</v>
      </c>
      <c r="DH6" s="22" t="str">
        <f>IF(DH7="",NA(),DH7)</f>
        <v>-</v>
      </c>
      <c r="DI6" s="22" t="str">
        <f t="shared" ref="DI6:DQ6" si="12">IF(DI7="",NA(),DI7)</f>
        <v>-</v>
      </c>
      <c r="DJ6" s="22" t="str">
        <f t="shared" si="12"/>
        <v>-</v>
      </c>
      <c r="DK6" s="22" t="str">
        <f t="shared" si="12"/>
        <v>-</v>
      </c>
      <c r="DL6" s="22">
        <f t="shared" si="12"/>
        <v>7.23</v>
      </c>
      <c r="DM6" s="22" t="str">
        <f t="shared" si="12"/>
        <v>-</v>
      </c>
      <c r="DN6" s="22" t="str">
        <f t="shared" si="12"/>
        <v>-</v>
      </c>
      <c r="DO6" s="22" t="str">
        <f t="shared" si="12"/>
        <v>-</v>
      </c>
      <c r="DP6" s="22" t="str">
        <f t="shared" si="12"/>
        <v>-</v>
      </c>
      <c r="DQ6" s="22">
        <f t="shared" si="12"/>
        <v>15.31</v>
      </c>
      <c r="DR6" s="21" t="str">
        <f>IF(DR7="","",IF(DR7="-","【-】","【"&amp;SUBSTITUTE(TEXT(DR7,"#,##0.00"),"-","△")&amp;"】"))</f>
        <v>【35.99】</v>
      </c>
      <c r="DS6" s="22" t="str">
        <f>IF(DS7="",NA(),DS7)</f>
        <v>-</v>
      </c>
      <c r="DT6" s="22" t="str">
        <f t="shared" ref="DT6:EB6" si="13">IF(DT7="",NA(),DT7)</f>
        <v>-</v>
      </c>
      <c r="DU6" s="22" t="str">
        <f t="shared" si="13"/>
        <v>-</v>
      </c>
      <c r="DV6" s="22" t="str">
        <f t="shared" si="13"/>
        <v>-</v>
      </c>
      <c r="DW6" s="21">
        <f t="shared" si="13"/>
        <v>0</v>
      </c>
      <c r="DX6" s="22" t="str">
        <f t="shared" si="13"/>
        <v>-</v>
      </c>
      <c r="DY6" s="22" t="str">
        <f t="shared" si="13"/>
        <v>-</v>
      </c>
      <c r="DZ6" s="22" t="str">
        <f t="shared" si="13"/>
        <v>-</v>
      </c>
      <c r="EA6" s="22" t="str">
        <f t="shared" si="13"/>
        <v>-</v>
      </c>
      <c r="EB6" s="22">
        <f t="shared" si="13"/>
        <v>10.57</v>
      </c>
      <c r="EC6" s="21" t="str">
        <f>IF(EC7="","",IF(EC7="-","【-】","【"&amp;SUBSTITUTE(TEXT(EC7,"#,##0.00"),"-","△")&amp;"】"))</f>
        <v>【17.28】</v>
      </c>
      <c r="ED6" s="22" t="str">
        <f>IF(ED7="",NA(),ED7)</f>
        <v>-</v>
      </c>
      <c r="EE6" s="22" t="str">
        <f t="shared" ref="EE6:EM6" si="14">IF(EE7="",NA(),EE7)</f>
        <v>-</v>
      </c>
      <c r="EF6" s="22" t="str">
        <f t="shared" si="14"/>
        <v>-</v>
      </c>
      <c r="EG6" s="22" t="str">
        <f t="shared" si="14"/>
        <v>-</v>
      </c>
      <c r="EH6" s="22">
        <f t="shared" si="14"/>
        <v>0.41</v>
      </c>
      <c r="EI6" s="22" t="str">
        <f t="shared" si="14"/>
        <v>-</v>
      </c>
      <c r="EJ6" s="22" t="str">
        <f t="shared" si="14"/>
        <v>-</v>
      </c>
      <c r="EK6" s="22" t="str">
        <f t="shared" si="14"/>
        <v>-</v>
      </c>
      <c r="EL6" s="22" t="str">
        <f t="shared" si="14"/>
        <v>-</v>
      </c>
      <c r="EM6" s="22">
        <f t="shared" si="14"/>
        <v>0.4</v>
      </c>
      <c r="EN6" s="21" t="str">
        <f>IF(EN7="","",IF(EN7="-","【-】","【"&amp;SUBSTITUTE(TEXT(EN7,"#,##0.00"),"-","△")&amp;"】"))</f>
        <v>【0.32】</v>
      </c>
    </row>
    <row r="7" spans="1:144" s="23" customFormat="1" x14ac:dyDescent="0.15">
      <c r="A7" s="15"/>
      <c r="B7" s="24">
        <v>2021</v>
      </c>
      <c r="C7" s="24">
        <v>102067</v>
      </c>
      <c r="D7" s="24">
        <v>46</v>
      </c>
      <c r="E7" s="24">
        <v>1</v>
      </c>
      <c r="F7" s="24">
        <v>0</v>
      </c>
      <c r="G7" s="24">
        <v>5</v>
      </c>
      <c r="H7" s="24" t="s">
        <v>93</v>
      </c>
      <c r="I7" s="24" t="s">
        <v>94</v>
      </c>
      <c r="J7" s="24" t="s">
        <v>95</v>
      </c>
      <c r="K7" s="24" t="s">
        <v>96</v>
      </c>
      <c r="L7" s="24" t="s">
        <v>97</v>
      </c>
      <c r="M7" s="24" t="s">
        <v>98</v>
      </c>
      <c r="N7" s="25" t="s">
        <v>99</v>
      </c>
      <c r="O7" s="25">
        <v>66.66</v>
      </c>
      <c r="P7" s="25">
        <v>43.75</v>
      </c>
      <c r="Q7" s="25">
        <v>1540</v>
      </c>
      <c r="R7" s="25">
        <v>46009</v>
      </c>
      <c r="S7" s="25">
        <v>443.46</v>
      </c>
      <c r="T7" s="25">
        <v>103.75</v>
      </c>
      <c r="U7" s="25">
        <v>20001</v>
      </c>
      <c r="V7" s="25">
        <v>197.2</v>
      </c>
      <c r="W7" s="25">
        <v>101.42</v>
      </c>
      <c r="X7" s="25" t="s">
        <v>99</v>
      </c>
      <c r="Y7" s="25" t="s">
        <v>99</v>
      </c>
      <c r="Z7" s="25" t="s">
        <v>99</v>
      </c>
      <c r="AA7" s="25" t="s">
        <v>99</v>
      </c>
      <c r="AB7" s="25">
        <v>102.06</v>
      </c>
      <c r="AC7" s="25" t="s">
        <v>99</v>
      </c>
      <c r="AD7" s="25" t="s">
        <v>99</v>
      </c>
      <c r="AE7" s="25" t="s">
        <v>99</v>
      </c>
      <c r="AF7" s="25" t="s">
        <v>99</v>
      </c>
      <c r="AG7" s="25">
        <v>115.45</v>
      </c>
      <c r="AH7" s="25">
        <v>105.46</v>
      </c>
      <c r="AI7" s="25" t="s">
        <v>99</v>
      </c>
      <c r="AJ7" s="25" t="s">
        <v>99</v>
      </c>
      <c r="AK7" s="25" t="s">
        <v>99</v>
      </c>
      <c r="AL7" s="25" t="s">
        <v>99</v>
      </c>
      <c r="AM7" s="25">
        <v>0</v>
      </c>
      <c r="AN7" s="25" t="s">
        <v>99</v>
      </c>
      <c r="AO7" s="25" t="s">
        <v>99</v>
      </c>
      <c r="AP7" s="25" t="s">
        <v>99</v>
      </c>
      <c r="AQ7" s="25" t="s">
        <v>99</v>
      </c>
      <c r="AR7" s="25">
        <v>0</v>
      </c>
      <c r="AS7" s="25">
        <v>28.96</v>
      </c>
      <c r="AT7" s="25" t="s">
        <v>99</v>
      </c>
      <c r="AU7" s="25" t="s">
        <v>99</v>
      </c>
      <c r="AV7" s="25" t="s">
        <v>99</v>
      </c>
      <c r="AW7" s="25" t="s">
        <v>99</v>
      </c>
      <c r="AX7" s="25">
        <v>123</v>
      </c>
      <c r="AY7" s="25" t="s">
        <v>99</v>
      </c>
      <c r="AZ7" s="25" t="s">
        <v>99</v>
      </c>
      <c r="BA7" s="25" t="s">
        <v>99</v>
      </c>
      <c r="BB7" s="25" t="s">
        <v>99</v>
      </c>
      <c r="BC7" s="25">
        <v>91.3</v>
      </c>
      <c r="BD7" s="25">
        <v>185.62</v>
      </c>
      <c r="BE7" s="25" t="s">
        <v>99</v>
      </c>
      <c r="BF7" s="25" t="s">
        <v>99</v>
      </c>
      <c r="BG7" s="25" t="s">
        <v>99</v>
      </c>
      <c r="BH7" s="25" t="s">
        <v>99</v>
      </c>
      <c r="BI7" s="25">
        <v>419.11</v>
      </c>
      <c r="BJ7" s="25" t="s">
        <v>99</v>
      </c>
      <c r="BK7" s="25" t="s">
        <v>99</v>
      </c>
      <c r="BL7" s="25" t="s">
        <v>99</v>
      </c>
      <c r="BM7" s="25" t="s">
        <v>99</v>
      </c>
      <c r="BN7" s="25">
        <v>1185.6600000000001</v>
      </c>
      <c r="BO7" s="25">
        <v>1125.3900000000001</v>
      </c>
      <c r="BP7" s="25" t="s">
        <v>99</v>
      </c>
      <c r="BQ7" s="25" t="s">
        <v>99</v>
      </c>
      <c r="BR7" s="25" t="s">
        <v>99</v>
      </c>
      <c r="BS7" s="25" t="s">
        <v>99</v>
      </c>
      <c r="BT7" s="25">
        <v>61.94</v>
      </c>
      <c r="BU7" s="25" t="s">
        <v>99</v>
      </c>
      <c r="BV7" s="25" t="s">
        <v>99</v>
      </c>
      <c r="BW7" s="25" t="s">
        <v>99</v>
      </c>
      <c r="BX7" s="25" t="s">
        <v>99</v>
      </c>
      <c r="BY7" s="25">
        <v>74.27</v>
      </c>
      <c r="BZ7" s="25">
        <v>60.84</v>
      </c>
      <c r="CA7" s="25" t="s">
        <v>99</v>
      </c>
      <c r="CB7" s="25" t="s">
        <v>99</v>
      </c>
      <c r="CC7" s="25" t="s">
        <v>99</v>
      </c>
      <c r="CD7" s="25" t="s">
        <v>99</v>
      </c>
      <c r="CE7" s="25">
        <v>124.77</v>
      </c>
      <c r="CF7" s="25" t="s">
        <v>99</v>
      </c>
      <c r="CG7" s="25" t="s">
        <v>99</v>
      </c>
      <c r="CH7" s="25" t="s">
        <v>99</v>
      </c>
      <c r="CI7" s="25" t="s">
        <v>99</v>
      </c>
      <c r="CJ7" s="25">
        <v>207.64</v>
      </c>
      <c r="CK7" s="25">
        <v>272.95</v>
      </c>
      <c r="CL7" s="25" t="s">
        <v>99</v>
      </c>
      <c r="CM7" s="25" t="s">
        <v>99</v>
      </c>
      <c r="CN7" s="25" t="s">
        <v>99</v>
      </c>
      <c r="CO7" s="25" t="s">
        <v>99</v>
      </c>
      <c r="CP7" s="25">
        <v>73.400000000000006</v>
      </c>
      <c r="CQ7" s="25" t="s">
        <v>99</v>
      </c>
      <c r="CR7" s="25" t="s">
        <v>99</v>
      </c>
      <c r="CS7" s="25" t="s">
        <v>99</v>
      </c>
      <c r="CT7" s="25" t="s">
        <v>99</v>
      </c>
      <c r="CU7" s="25">
        <v>55.94</v>
      </c>
      <c r="CV7" s="25">
        <v>51.15</v>
      </c>
      <c r="CW7" s="25" t="s">
        <v>99</v>
      </c>
      <c r="CX7" s="25" t="s">
        <v>99</v>
      </c>
      <c r="CY7" s="25" t="s">
        <v>99</v>
      </c>
      <c r="CZ7" s="25" t="s">
        <v>99</v>
      </c>
      <c r="DA7" s="25">
        <v>86.76</v>
      </c>
      <c r="DB7" s="25" t="s">
        <v>99</v>
      </c>
      <c r="DC7" s="25" t="s">
        <v>99</v>
      </c>
      <c r="DD7" s="25" t="s">
        <v>99</v>
      </c>
      <c r="DE7" s="25" t="s">
        <v>99</v>
      </c>
      <c r="DF7" s="25">
        <v>77.709999999999994</v>
      </c>
      <c r="DG7" s="25">
        <v>74.540000000000006</v>
      </c>
      <c r="DH7" s="25" t="s">
        <v>99</v>
      </c>
      <c r="DI7" s="25" t="s">
        <v>99</v>
      </c>
      <c r="DJ7" s="25" t="s">
        <v>99</v>
      </c>
      <c r="DK7" s="25" t="s">
        <v>99</v>
      </c>
      <c r="DL7" s="25">
        <v>7.23</v>
      </c>
      <c r="DM7" s="25" t="s">
        <v>99</v>
      </c>
      <c r="DN7" s="25" t="s">
        <v>99</v>
      </c>
      <c r="DO7" s="25" t="s">
        <v>99</v>
      </c>
      <c r="DP7" s="25" t="s">
        <v>99</v>
      </c>
      <c r="DQ7" s="25">
        <v>15.31</v>
      </c>
      <c r="DR7" s="25">
        <v>35.99</v>
      </c>
      <c r="DS7" s="25" t="s">
        <v>99</v>
      </c>
      <c r="DT7" s="25" t="s">
        <v>99</v>
      </c>
      <c r="DU7" s="25" t="s">
        <v>99</v>
      </c>
      <c r="DV7" s="25" t="s">
        <v>99</v>
      </c>
      <c r="DW7" s="25">
        <v>0</v>
      </c>
      <c r="DX7" s="25" t="s">
        <v>99</v>
      </c>
      <c r="DY7" s="25" t="s">
        <v>99</v>
      </c>
      <c r="DZ7" s="25" t="s">
        <v>99</v>
      </c>
      <c r="EA7" s="25" t="s">
        <v>99</v>
      </c>
      <c r="EB7" s="25">
        <v>10.57</v>
      </c>
      <c r="EC7" s="25">
        <v>17.28</v>
      </c>
      <c r="ED7" s="25" t="s">
        <v>99</v>
      </c>
      <c r="EE7" s="25" t="s">
        <v>99</v>
      </c>
      <c r="EF7" s="25" t="s">
        <v>99</v>
      </c>
      <c r="EG7" s="25" t="s">
        <v>99</v>
      </c>
      <c r="EH7" s="25">
        <v>0.41</v>
      </c>
      <c r="EI7" s="25" t="s">
        <v>99</v>
      </c>
      <c r="EJ7" s="25" t="s">
        <v>99</v>
      </c>
      <c r="EK7" s="25" t="s">
        <v>99</v>
      </c>
      <c r="EL7" s="25" t="s">
        <v>99</v>
      </c>
      <c r="EM7" s="25">
        <v>0.4</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2023-02-03T00:31:01Z</cp:lastPrinted>
  <dcterms:created xsi:type="dcterms:W3CDTF">2022-12-01T00:55:16Z</dcterms:created>
  <dcterms:modified xsi:type="dcterms:W3CDTF">2023-03-02T00:12:15Z</dcterms:modified>
  <cp:category/>
</cp:coreProperties>
</file>